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activeTab="0"/>
  </bookViews>
  <sheets>
    <sheet name="問題" sheetId="1" r:id="rId1"/>
    <sheet name="相関係数" sheetId="2" r:id="rId2"/>
    <sheet name="相関係数の意味" sheetId="3" r:id="rId3"/>
    <sheet name="CORREL" sheetId="4" r:id="rId4"/>
    <sheet name="回帰直線" sheetId="5" r:id="rId5"/>
    <sheet name="練習問題" sheetId="6" r:id="rId6"/>
  </sheets>
  <definedNames>
    <definedName name="_xlnm.Print_Area" localSheetId="3">'CORREL'!$A$1:$I$30</definedName>
    <definedName name="_xlnm.Print_Area" localSheetId="1">'相関係数'!$A$1:$H$34</definedName>
    <definedName name="_xlnm.Print_Area" localSheetId="0">'問題'!$A$1:$H$34</definedName>
    <definedName name="_xlnm.Print_Area" localSheetId="5">'練習問題'!$A$1:$H$30</definedName>
  </definedNames>
  <calcPr fullCalcOnLoad="1"/>
</workbook>
</file>

<file path=xl/sharedStrings.xml><?xml version="1.0" encoding="utf-8"?>
<sst xmlns="http://schemas.openxmlformats.org/spreadsheetml/2006/main" count="91" uniqueCount="72">
  <si>
    <t>相関係数</t>
  </si>
  <si>
    <t>企業No.</t>
  </si>
  <si>
    <t>宣伝広告費
x（千万円）</t>
  </si>
  <si>
    <t>売上高
y（億円）</t>
  </si>
  <si>
    <t>合計</t>
  </si>
  <si>
    <t>No.</t>
  </si>
  <si>
    <t>したがって相関係数 r は</t>
  </si>
  <si>
    <t>下の表は、企業10社におけるある商品の宣伝広告費 x と売上高 y を調査した結果</t>
  </si>
  <si>
    <t>となります。</t>
  </si>
  <si>
    <t>足のサイズ x と 身長 y の相関係数を求めましょう。</t>
  </si>
  <si>
    <t>次の表は、足のサイズ x と身長 y の10人分のデータです。</t>
  </si>
  <si>
    <t>足サイズ x</t>
  </si>
  <si>
    <t>身長 y</t>
  </si>
  <si>
    <t>回帰直線</t>
  </si>
  <si>
    <t>で定義されるものです。これを x, y の共分散と言います。</t>
  </si>
  <si>
    <t>下の表は先ほどの表です。x と y の相関係数を求めましょう。</t>
  </si>
  <si>
    <t>また、これから相関に対してどのようなことが言えるか考えましょう。</t>
  </si>
  <si>
    <t>（復習）</t>
  </si>
  <si>
    <t>x と y の相関図をかいてみましょう。</t>
  </si>
  <si>
    <t>です。</t>
  </si>
  <si>
    <t>2つのデータの間の関係を視覚的にとらえるには相関図が最適です。</t>
  </si>
  <si>
    <t>ここでは、相関の関係を数値で表すことにしましょう。</t>
  </si>
  <si>
    <t>CORREL関数について</t>
  </si>
  <si>
    <t>一般的に相関係数が、</t>
  </si>
  <si>
    <t>このことから宣伝広告費 x と売上高 y の間には強い正の相関があると考えられます。</t>
  </si>
  <si>
    <r>
      <t>相関係数 r</t>
    </r>
    <r>
      <rPr>
        <sz val="11"/>
        <rFont val="ＭＳ Ｐゴシック"/>
        <family val="3"/>
      </rPr>
      <t xml:space="preserve"> は次の式で定義されます。</t>
    </r>
  </si>
  <si>
    <t>Excelには相関係数を求める「CORREL関数」が用意されています。</t>
  </si>
  <si>
    <r>
      <t>先ほどのデータを相関図で表し、さらに2つのデータの間の関係を</t>
    </r>
    <r>
      <rPr>
        <sz val="11"/>
        <rFont val="ＭＳ Ｐゴシック"/>
        <family val="3"/>
      </rPr>
      <t>1次関数で表して</t>
    </r>
  </si>
  <si>
    <t>みましょう。</t>
  </si>
  <si>
    <t>データの相関の傾向をつかみ、予想を立てることに使われます。</t>
  </si>
  <si>
    <r>
      <t>この近似曲線を</t>
    </r>
    <r>
      <rPr>
        <b/>
        <sz val="11"/>
        <rFont val="ＭＳ Ｐゴシック"/>
        <family val="3"/>
      </rPr>
      <t>回帰直線</t>
    </r>
    <r>
      <rPr>
        <sz val="11"/>
        <rFont val="ＭＳ Ｐゴシック"/>
        <family val="3"/>
      </rPr>
      <t>と言います。これを使って分析する方法を回帰分析と言い、</t>
    </r>
  </si>
  <si>
    <t>練習問題</t>
  </si>
  <si>
    <t>相関があると考えられます。</t>
  </si>
  <si>
    <t>このことから足サイズ x と身長 y の間には</t>
  </si>
  <si>
    <t>r ≒ -1のときは「強い負の相関がある」、</t>
  </si>
  <si>
    <t>r ≒ 1のときは「強い正の相関がある」</t>
  </si>
  <si>
    <t>r &gt; 0のときは「正の相関がある」</t>
  </si>
  <si>
    <t>r &lt; 0のときは「負の相関がある」、と表現します。</t>
  </si>
  <si>
    <t>強い正の</t>
  </si>
  <si>
    <t>CORREL関数を使っても求められます。やってみましょう。</t>
  </si>
  <si>
    <r>
      <t>それには</t>
    </r>
    <r>
      <rPr>
        <b/>
        <sz val="11"/>
        <rFont val="ＭＳ Ｐゴシック"/>
        <family val="3"/>
      </rPr>
      <t>相関係数</t>
    </r>
    <r>
      <rPr>
        <sz val="11"/>
        <rFont val="ＭＳ Ｐゴシック"/>
        <family val="3"/>
      </rPr>
      <t>というものがあります。ここでは相関係数の計算の仕方を学びます。</t>
    </r>
  </si>
  <si>
    <t>となります。</t>
  </si>
  <si>
    <t>r ≒ 0のときは「相関がない」</t>
  </si>
  <si>
    <r>
      <t>ここで s</t>
    </r>
    <r>
      <rPr>
        <vertAlign val="subscript"/>
        <sz val="11"/>
        <rFont val="ＭＳ Ｐゴシック"/>
        <family val="3"/>
      </rPr>
      <t xml:space="preserve">x </t>
    </r>
    <r>
      <rPr>
        <sz val="11"/>
        <rFont val="ＭＳ Ｐゴシック"/>
        <family val="3"/>
      </rPr>
      <t>はx の標準偏差、s</t>
    </r>
    <r>
      <rPr>
        <vertAlign val="subscript"/>
        <sz val="11"/>
        <rFont val="ＭＳ Ｐゴシック"/>
        <family val="3"/>
      </rPr>
      <t xml:space="preserve">y </t>
    </r>
    <r>
      <rPr>
        <sz val="11"/>
        <rFont val="ＭＳ Ｐゴシック"/>
        <family val="3"/>
      </rPr>
      <t>はy の標準偏差であり、s</t>
    </r>
    <r>
      <rPr>
        <vertAlign val="subscript"/>
        <sz val="11"/>
        <rFont val="ＭＳ Ｐゴシック"/>
        <family val="3"/>
      </rPr>
      <t xml:space="preserve">xy </t>
    </r>
    <r>
      <rPr>
        <sz val="11"/>
        <rFont val="ＭＳ Ｐゴシック"/>
        <family val="3"/>
      </rPr>
      <t>は</t>
    </r>
  </si>
  <si>
    <r>
      <t>s</t>
    </r>
    <r>
      <rPr>
        <vertAlign val="subscript"/>
        <sz val="11"/>
        <rFont val="ＭＳ Ｐゴシック"/>
        <family val="3"/>
      </rPr>
      <t>x</t>
    </r>
  </si>
  <si>
    <r>
      <t>s</t>
    </r>
    <r>
      <rPr>
        <vertAlign val="subscript"/>
        <sz val="11"/>
        <rFont val="ＭＳ Ｐゴシック"/>
        <family val="3"/>
      </rPr>
      <t>x</t>
    </r>
  </si>
  <si>
    <r>
      <t>s</t>
    </r>
    <r>
      <rPr>
        <vertAlign val="subscript"/>
        <sz val="11"/>
        <rFont val="ＭＳ Ｐゴシック"/>
        <family val="3"/>
      </rPr>
      <t>y</t>
    </r>
  </si>
  <si>
    <r>
      <t>s</t>
    </r>
    <r>
      <rPr>
        <vertAlign val="subscript"/>
        <sz val="11"/>
        <rFont val="ＭＳ Ｐゴシック"/>
        <family val="3"/>
      </rPr>
      <t>xy</t>
    </r>
  </si>
  <si>
    <r>
      <t>r = s</t>
    </r>
    <r>
      <rPr>
        <vertAlign val="subscript"/>
        <sz val="11"/>
        <rFont val="ＭＳ Ｐゴシック"/>
        <family val="3"/>
      </rPr>
      <t xml:space="preserve">xy </t>
    </r>
    <r>
      <rPr>
        <sz val="11"/>
        <rFont val="ＭＳ Ｐゴシック"/>
        <family val="3"/>
      </rPr>
      <t>÷</t>
    </r>
    <r>
      <rPr>
        <sz val="11"/>
        <rFont val="ＭＳ Ｐゴシック"/>
        <family val="3"/>
      </rPr>
      <t xml:space="preserve"> s</t>
    </r>
    <r>
      <rPr>
        <vertAlign val="subscript"/>
        <sz val="11"/>
        <rFont val="ＭＳ Ｐゴシック"/>
        <family val="3"/>
      </rPr>
      <t>x</t>
    </r>
    <r>
      <rPr>
        <sz val="11"/>
        <rFont val="ＭＳ Ｐゴシック"/>
        <family val="3"/>
      </rPr>
      <t>s</t>
    </r>
    <r>
      <rPr>
        <vertAlign val="subscript"/>
        <sz val="11"/>
        <rFont val="ＭＳ Ｐゴシック"/>
        <family val="3"/>
      </rPr>
      <t xml:space="preserve">y </t>
    </r>
    <r>
      <rPr>
        <sz val="11"/>
        <rFont val="ＭＳ Ｐゴシック"/>
        <family val="3"/>
      </rPr>
      <t>=</t>
    </r>
  </si>
  <si>
    <r>
      <t>r = s</t>
    </r>
    <r>
      <rPr>
        <vertAlign val="subscript"/>
        <sz val="11"/>
        <rFont val="ＭＳ Ｐゴシック"/>
        <family val="3"/>
      </rPr>
      <t xml:space="preserve">xy </t>
    </r>
    <r>
      <rPr>
        <sz val="11"/>
        <rFont val="ＭＳ Ｐゴシック"/>
        <family val="3"/>
      </rPr>
      <t>÷</t>
    </r>
    <r>
      <rPr>
        <sz val="11"/>
        <rFont val="ＭＳ Ｐゴシック"/>
        <family val="3"/>
      </rPr>
      <t xml:space="preserve"> (s</t>
    </r>
    <r>
      <rPr>
        <vertAlign val="subscript"/>
        <sz val="11"/>
        <rFont val="ＭＳ Ｐゴシック"/>
        <family val="3"/>
      </rPr>
      <t xml:space="preserve">x </t>
    </r>
    <r>
      <rPr>
        <sz val="11"/>
        <rFont val="ＭＳ Ｐゴシック"/>
        <family val="3"/>
      </rPr>
      <t>･</t>
    </r>
    <r>
      <rPr>
        <sz val="11"/>
        <rFont val="ＭＳ Ｐゴシック"/>
        <family val="3"/>
      </rPr>
      <t>s</t>
    </r>
    <r>
      <rPr>
        <vertAlign val="subscript"/>
        <sz val="11"/>
        <rFont val="ＭＳ Ｐゴシック"/>
        <family val="3"/>
      </rPr>
      <t>y</t>
    </r>
    <r>
      <rPr>
        <sz val="11"/>
        <rFont val="ＭＳ Ｐゴシック"/>
        <family val="3"/>
      </rPr>
      <t>)</t>
    </r>
    <r>
      <rPr>
        <vertAlign val="subscript"/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=</t>
    </r>
  </si>
  <si>
    <t>x-平均</t>
  </si>
  <si>
    <t>y-平均</t>
  </si>
  <si>
    <r>
      <t>(x-</t>
    </r>
    <r>
      <rPr>
        <sz val="10"/>
        <rFont val="ＭＳ Ｐゴシック"/>
        <family val="3"/>
      </rPr>
      <t>平均</t>
    </r>
    <r>
      <rPr>
        <sz val="11"/>
        <rFont val="ＭＳ Ｐゴシック"/>
        <family val="3"/>
      </rPr>
      <t>)</t>
    </r>
    <r>
      <rPr>
        <vertAlign val="superscript"/>
        <sz val="11"/>
        <rFont val="ＭＳ Ｐゴシック"/>
        <family val="3"/>
      </rPr>
      <t>2</t>
    </r>
  </si>
  <si>
    <r>
      <t>(y-</t>
    </r>
    <r>
      <rPr>
        <sz val="10"/>
        <rFont val="ＭＳ Ｐゴシック"/>
        <family val="3"/>
      </rPr>
      <t>平均</t>
    </r>
    <r>
      <rPr>
        <sz val="11"/>
        <rFont val="ＭＳ Ｐゴシック"/>
        <family val="3"/>
      </rPr>
      <t>)</t>
    </r>
    <r>
      <rPr>
        <vertAlign val="superscript"/>
        <sz val="11"/>
        <rFont val="ＭＳ Ｐゴシック"/>
        <family val="3"/>
      </rPr>
      <t>2</t>
    </r>
  </si>
  <si>
    <r>
      <t>(x-</t>
    </r>
    <r>
      <rPr>
        <sz val="10"/>
        <rFont val="ＭＳ Ｐゴシック"/>
        <family val="3"/>
      </rPr>
      <t>平均</t>
    </r>
    <r>
      <rPr>
        <sz val="11"/>
        <rFont val="ＭＳ Ｐゴシック"/>
        <family val="3"/>
      </rPr>
      <t>)(y-</t>
    </r>
    <r>
      <rPr>
        <sz val="10"/>
        <rFont val="ＭＳ Ｐゴシック"/>
        <family val="3"/>
      </rPr>
      <t>平均</t>
    </r>
    <r>
      <rPr>
        <sz val="11"/>
        <rFont val="ＭＳ Ｐゴシック"/>
        <family val="3"/>
      </rPr>
      <t>)</t>
    </r>
  </si>
  <si>
    <t>平均</t>
  </si>
  <si>
    <r>
      <t>x-</t>
    </r>
    <r>
      <rPr>
        <sz val="10"/>
        <rFont val="ＭＳ Ｐゴシック"/>
        <family val="3"/>
      </rPr>
      <t>平均</t>
    </r>
  </si>
  <si>
    <r>
      <t>y-</t>
    </r>
    <r>
      <rPr>
        <sz val="10"/>
        <rFont val="ＭＳ Ｐゴシック"/>
        <family val="3"/>
      </rPr>
      <t>平均</t>
    </r>
  </si>
  <si>
    <t>相関係数の意味</t>
  </si>
  <si>
    <t>ここでは相関係数の意味について考えて見ましょう。</t>
  </si>
  <si>
    <t>相関係数はベクトルの考えを使うと意味がわかりやすくなります。</t>
  </si>
  <si>
    <t>N組のデータ</t>
  </si>
  <si>
    <t>に対して、2つのベクトル</t>
  </si>
  <si>
    <t>を考えます。ただし簡単のため、これらの重心（平均）は0であるとします。</t>
  </si>
  <si>
    <t>そのとき、相関係数 r は</t>
  </si>
  <si>
    <t>r ≒ 1のときは 2 つのベクトルのなす角は0°に近く</t>
  </si>
  <si>
    <t>r ≒ 0のときは 2 つのベクトルのなす角は90°に近く</t>
  </si>
  <si>
    <t>したがって相関係数 r が</t>
  </si>
  <si>
    <t>ここではこれを利用して求めてみましょう。</t>
  </si>
  <si>
    <t>（相関係数：correlation coefficient）</t>
  </si>
  <si>
    <t>となりますから、相関係数は2つのベクトル  　,　　 　のなす角をθとすると、</t>
  </si>
  <si>
    <t>r ≒ -1のときは 2 つのベクトルのなす角は180°に近いということがわかります。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</si>
</sst>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176" fontId="0" fillId="2" borderId="3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6" xfId="0" applyFill="1" applyBorder="1" applyAlignment="1">
      <alignment horizontal="center"/>
    </xf>
    <xf numFmtId="176" fontId="0" fillId="2" borderId="3" xfId="0" applyNumberFormat="1" applyFill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0" borderId="0" xfId="0" applyAlignment="1">
      <alignment horizontal="center" vertical="top"/>
    </xf>
    <xf numFmtId="180" fontId="0" fillId="2" borderId="1" xfId="0" applyNumberFormat="1" applyFill="1" applyBorder="1" applyAlignment="1">
      <alignment/>
    </xf>
    <xf numFmtId="0" fontId="9" fillId="3" borderId="1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17" xfId="0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'問題'!$B$7:$B$16</c:f>
              <c:numCache/>
            </c:numRef>
          </c:xVal>
          <c:yVal>
            <c:numRef>
              <c:f>'問題'!$C$7:$C$16</c:f>
              <c:numCache/>
            </c:numRef>
          </c:yVal>
          <c:smooth val="0"/>
        </c:ser>
        <c:axId val="6021264"/>
        <c:axId val="54191377"/>
      </c:scatterChart>
      <c:valAx>
        <c:axId val="6021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191377"/>
        <c:crosses val="autoZero"/>
        <c:crossBetween val="midCat"/>
        <c:dispUnits/>
      </c:valAx>
      <c:valAx>
        <c:axId val="541913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212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'回帰直線'!$B$6:$B$15</c:f>
              <c:numCache/>
            </c:numRef>
          </c:xVal>
          <c:yVal>
            <c:numRef>
              <c:f>'回帰直線'!$C$6:$C$15</c:f>
              <c:numCache/>
            </c:numRef>
          </c:yVal>
          <c:smooth val="0"/>
        </c:ser>
        <c:axId val="17960346"/>
        <c:axId val="27425387"/>
      </c:scatterChart>
      <c:valAx>
        <c:axId val="17960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425387"/>
        <c:crosses val="autoZero"/>
        <c:crossBetween val="midCat"/>
        <c:dispUnits/>
      </c:valAx>
      <c:valAx>
        <c:axId val="274253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960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Relationship Id="rId5" Type="http://schemas.openxmlformats.org/officeDocument/2006/relationships/image" Target="../media/image7.wmf" /><Relationship Id="rId6" Type="http://schemas.openxmlformats.org/officeDocument/2006/relationships/image" Target="../media/image8.wmf" /><Relationship Id="rId7" Type="http://schemas.openxmlformats.org/officeDocument/2006/relationships/image" Target="../media/image9.wmf" /><Relationship Id="rId8" Type="http://schemas.openxmlformats.org/officeDocument/2006/relationships/image" Target="../media/image10.wmf" /><Relationship Id="rId9" Type="http://schemas.openxmlformats.org/officeDocument/2006/relationships/image" Target="../media/image11.wmf" /><Relationship Id="rId10" Type="http://schemas.openxmlformats.org/officeDocument/2006/relationships/image" Target="../media/image12.wmf" /><Relationship Id="rId11" Type="http://schemas.openxmlformats.org/officeDocument/2006/relationships/image" Target="../media/image1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18</xdr:row>
      <xdr:rowOff>200025</xdr:rowOff>
    </xdr:from>
    <xdr:to>
      <xdr:col>7</xdr:col>
      <xdr:colOff>438150</xdr:colOff>
      <xdr:row>29</xdr:row>
      <xdr:rowOff>171450</xdr:rowOff>
    </xdr:to>
    <xdr:graphicFrame>
      <xdr:nvGraphicFramePr>
        <xdr:cNvPr id="1" name="Chart 1"/>
        <xdr:cNvGraphicFramePr/>
      </xdr:nvGraphicFramePr>
      <xdr:xfrm>
        <a:off x="381000" y="4362450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16</xdr:row>
      <xdr:rowOff>28575</xdr:rowOff>
    </xdr:from>
    <xdr:to>
      <xdr:col>7</xdr:col>
      <xdr:colOff>390525</xdr:colOff>
      <xdr:row>18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667250" y="37909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28575</xdr:rowOff>
    </xdr:from>
    <xdr:to>
      <xdr:col>6</xdr:col>
      <xdr:colOff>285750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3971925" y="4010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19050</xdr:rowOff>
    </xdr:from>
    <xdr:to>
      <xdr:col>5</xdr:col>
      <xdr:colOff>295275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390900" y="40005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25</xdr:row>
      <xdr:rowOff>114300</xdr:rowOff>
    </xdr:from>
    <xdr:to>
      <xdr:col>7</xdr:col>
      <xdr:colOff>247650</xdr:colOff>
      <xdr:row>26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2105025" y="6076950"/>
          <a:ext cx="2419350" cy="276225"/>
        </a:xfrm>
        <a:prstGeom prst="wedgeRectCallout">
          <a:avLst>
            <a:gd name="adj1" fmla="val -54722"/>
            <a:gd name="adj2" fmla="val 81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=H16/(F17*G17)と入力しましょう。</a:t>
          </a:r>
        </a:p>
      </xdr:txBody>
    </xdr:sp>
    <xdr:clientData/>
  </xdr:twoCellAnchor>
  <xdr:twoCellAnchor>
    <xdr:from>
      <xdr:col>0</xdr:col>
      <xdr:colOff>609600</xdr:colOff>
      <xdr:row>16</xdr:row>
      <xdr:rowOff>180975</xdr:rowOff>
    </xdr:from>
    <xdr:to>
      <xdr:col>4</xdr:col>
      <xdr:colOff>19050</xdr:colOff>
      <xdr:row>18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609600" y="3943350"/>
          <a:ext cx="1962150" cy="409575"/>
        </a:xfrm>
        <a:prstGeom prst="wedgeRectCallout">
          <a:avLst>
            <a:gd name="adj1" fmla="val -19750"/>
            <a:gd name="adj2" fmla="val -94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合計はSUM関数、平均はAVERAGE関数を使うと楽です。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21</xdr:row>
      <xdr:rowOff>142875</xdr:rowOff>
    </xdr:from>
    <xdr:to>
      <xdr:col>2</xdr:col>
      <xdr:colOff>457200</xdr:colOff>
      <xdr:row>24</xdr:row>
      <xdr:rowOff>209550</xdr:rowOff>
    </xdr:to>
    <xdr:sp>
      <xdr:nvSpPr>
        <xdr:cNvPr id="1" name="Line 7"/>
        <xdr:cNvSpPr>
          <a:spLocks/>
        </xdr:cNvSpPr>
      </xdr:nvSpPr>
      <xdr:spPr>
        <a:xfrm flipV="1">
          <a:off x="1390650" y="5438775"/>
          <a:ext cx="4381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22</xdr:row>
      <xdr:rowOff>114300</xdr:rowOff>
    </xdr:from>
    <xdr:to>
      <xdr:col>3</xdr:col>
      <xdr:colOff>638175</xdr:colOff>
      <xdr:row>24</xdr:row>
      <xdr:rowOff>200025</xdr:rowOff>
    </xdr:to>
    <xdr:sp>
      <xdr:nvSpPr>
        <xdr:cNvPr id="2" name="Line 8"/>
        <xdr:cNvSpPr>
          <a:spLocks/>
        </xdr:cNvSpPr>
      </xdr:nvSpPr>
      <xdr:spPr>
        <a:xfrm flipV="1">
          <a:off x="1400175" y="5657850"/>
          <a:ext cx="12954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23</xdr:row>
      <xdr:rowOff>209550</xdr:rowOff>
    </xdr:from>
    <xdr:to>
      <xdr:col>2</xdr:col>
      <xdr:colOff>323850</xdr:colOff>
      <xdr:row>24</xdr:row>
      <xdr:rowOff>85725</xdr:rowOff>
    </xdr:to>
    <xdr:sp>
      <xdr:nvSpPr>
        <xdr:cNvPr id="3" name="AutoShape 9"/>
        <xdr:cNvSpPr>
          <a:spLocks/>
        </xdr:cNvSpPr>
      </xdr:nvSpPr>
      <xdr:spPr>
        <a:xfrm>
          <a:off x="1524000" y="6000750"/>
          <a:ext cx="171450" cy="123825"/>
        </a:xfrm>
        <a:custGeom>
          <a:pathLst>
            <a:path h="12" w="18">
              <a:moveTo>
                <a:pt x="0" y="1"/>
              </a:moveTo>
              <a:cubicBezTo>
                <a:pt x="5" y="0"/>
                <a:pt x="10" y="0"/>
                <a:pt x="13" y="2"/>
              </a:cubicBezTo>
              <a:cubicBezTo>
                <a:pt x="16" y="4"/>
                <a:pt x="17" y="8"/>
                <a:pt x="18" y="1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8</xdr:row>
      <xdr:rowOff>28575</xdr:rowOff>
    </xdr:from>
    <xdr:to>
      <xdr:col>8</xdr:col>
      <xdr:colOff>123825</xdr:colOff>
      <xdr:row>14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14625" y="2085975"/>
          <a:ext cx="26765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関数を利用して相関係数を求めるには次のようにします。
相関係数を求めるセルを選びます。ここではB18とします。
上のツールバーから「挿入」→「関数」→「統計」→「CORREL」を選びます。
配列１にはデータの x を、配列２にはデータの y を指定して「OK」をクリックすれば出来上がりです。</a:t>
          </a:r>
        </a:p>
      </xdr:txBody>
    </xdr:sp>
    <xdr:clientData/>
  </xdr:twoCellAnchor>
  <xdr:twoCellAnchor>
    <xdr:from>
      <xdr:col>2</xdr:col>
      <xdr:colOff>47625</xdr:colOff>
      <xdr:row>14</xdr:row>
      <xdr:rowOff>161925</xdr:rowOff>
    </xdr:from>
    <xdr:to>
      <xdr:col>4</xdr:col>
      <xdr:colOff>0</xdr:colOff>
      <xdr:row>17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1657350" y="3705225"/>
          <a:ext cx="11525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17</xdr:row>
      <xdr:rowOff>76200</xdr:rowOff>
    </xdr:from>
    <xdr:to>
      <xdr:col>7</xdr:col>
      <xdr:colOff>409575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352425" y="4467225"/>
        <a:ext cx="4638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4</xdr:row>
      <xdr:rowOff>190500</xdr:rowOff>
    </xdr:from>
    <xdr:to>
      <xdr:col>7</xdr:col>
      <xdr:colOff>581025</xdr:colOff>
      <xdr:row>14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86050" y="1181100"/>
          <a:ext cx="2476500" cy="2466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ここでは相関図に近似曲線を追加してみましょう。
まず、B6からC15をドラッグし、グラフウィザードから散布図を選び、相関図を作成します。
次に、グラフに現れた点を右クリックし、「近似曲線の追加」を選びます。
種類タブで「線形近似」を選び、オプションタブでは「グラフに数式を表示する」と「グラフにR-2乗値を表示する」の２つにチェックを入れます。Rは相関係数を表します。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18</xdr:row>
      <xdr:rowOff>38100</xdr:rowOff>
    </xdr:from>
    <xdr:to>
      <xdr:col>7</xdr:col>
      <xdr:colOff>390525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886325" y="4410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19</xdr:row>
      <xdr:rowOff>28575</xdr:rowOff>
    </xdr:from>
    <xdr:to>
      <xdr:col>6</xdr:col>
      <xdr:colOff>285750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124325" y="4648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19</xdr:row>
      <xdr:rowOff>19050</xdr:rowOff>
    </xdr:from>
    <xdr:to>
      <xdr:col>5</xdr:col>
      <xdr:colOff>295275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476625" y="46386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19</xdr:row>
      <xdr:rowOff>66675</xdr:rowOff>
    </xdr:from>
    <xdr:to>
      <xdr:col>4</xdr:col>
      <xdr:colOff>152400</xdr:colOff>
      <xdr:row>20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609600" y="4686300"/>
          <a:ext cx="2066925" cy="400050"/>
        </a:xfrm>
        <a:prstGeom prst="wedgeRectCallout">
          <a:avLst>
            <a:gd name="adj1" fmla="val -19750"/>
            <a:gd name="adj2" fmla="val -119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合計はSUM関数、平均はAVERAGE関数を使うと楽です。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vmlDrawing" Target="../drawings/vmlDrawing2.vml" /><Relationship Id="rId13" Type="http://schemas.openxmlformats.org/officeDocument/2006/relationships/drawing" Target="../drawings/drawing3.xm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C1" sqref="C1"/>
    </sheetView>
  </sheetViews>
  <sheetFormatPr defaultColWidth="9.00390625" defaultRowHeight="13.5"/>
  <cols>
    <col min="1" max="1" width="8.625" style="0" customWidth="1"/>
    <col min="2" max="2" width="12.50390625" style="0" customWidth="1"/>
    <col min="3" max="3" width="8.625" style="0" customWidth="1"/>
    <col min="4" max="6" width="7.125" style="0" customWidth="1"/>
    <col min="8" max="8" width="11.50390625" style="0" customWidth="1"/>
  </cols>
  <sheetData>
    <row r="1" ht="19.5" customHeight="1">
      <c r="A1" s="6" t="s">
        <v>0</v>
      </c>
    </row>
    <row r="2" ht="12.75" customHeight="1"/>
    <row r="3" ht="19.5" customHeight="1">
      <c r="A3" t="s">
        <v>7</v>
      </c>
    </row>
    <row r="4" ht="19.5" customHeight="1">
      <c r="A4" t="s">
        <v>19</v>
      </c>
    </row>
    <row r="5" ht="12.75" customHeight="1"/>
    <row r="6" spans="1:3" ht="33.75" customHeight="1">
      <c r="A6" s="7" t="s">
        <v>1</v>
      </c>
      <c r="B6" s="8" t="s">
        <v>2</v>
      </c>
      <c r="C6" s="8" t="s">
        <v>3</v>
      </c>
    </row>
    <row r="7" spans="1:3" ht="18" customHeight="1">
      <c r="A7" s="11">
        <v>1</v>
      </c>
      <c r="B7" s="1">
        <v>100</v>
      </c>
      <c r="C7" s="1">
        <v>270</v>
      </c>
    </row>
    <row r="8" spans="1:3" ht="18" customHeight="1">
      <c r="A8" s="11">
        <v>2</v>
      </c>
      <c r="B8" s="1">
        <v>335</v>
      </c>
      <c r="C8" s="1">
        <v>850</v>
      </c>
    </row>
    <row r="9" spans="1:3" ht="18" customHeight="1">
      <c r="A9" s="11">
        <v>3</v>
      </c>
      <c r="B9" s="1">
        <v>230</v>
      </c>
      <c r="C9" s="1">
        <v>580</v>
      </c>
    </row>
    <row r="10" spans="1:3" ht="18" customHeight="1">
      <c r="A10" s="11">
        <v>4</v>
      </c>
      <c r="B10" s="1">
        <v>85</v>
      </c>
      <c r="C10" s="1">
        <v>390</v>
      </c>
    </row>
    <row r="11" spans="1:3" ht="18" customHeight="1">
      <c r="A11" s="11">
        <v>5</v>
      </c>
      <c r="B11" s="1">
        <v>60</v>
      </c>
      <c r="C11" s="1">
        <v>158</v>
      </c>
    </row>
    <row r="12" spans="1:3" ht="18" customHeight="1">
      <c r="A12" s="11">
        <v>6</v>
      </c>
      <c r="B12" s="1">
        <v>375</v>
      </c>
      <c r="C12" s="1">
        <v>1035</v>
      </c>
    </row>
    <row r="13" spans="1:3" ht="18" customHeight="1">
      <c r="A13" s="11">
        <v>7</v>
      </c>
      <c r="B13" s="1">
        <v>129</v>
      </c>
      <c r="C13" s="1">
        <v>461</v>
      </c>
    </row>
    <row r="14" spans="1:3" ht="18" customHeight="1">
      <c r="A14" s="11">
        <v>8</v>
      </c>
      <c r="B14" s="1">
        <v>312</v>
      </c>
      <c r="C14" s="1">
        <v>565</v>
      </c>
    </row>
    <row r="15" spans="1:3" ht="18" customHeight="1">
      <c r="A15" s="11">
        <v>9</v>
      </c>
      <c r="B15" s="1">
        <v>140</v>
      </c>
      <c r="C15" s="1">
        <v>371</v>
      </c>
    </row>
    <row r="16" spans="1:3" ht="18" customHeight="1">
      <c r="A16" s="11">
        <v>10</v>
      </c>
      <c r="B16" s="1">
        <v>430</v>
      </c>
      <c r="C16" s="1">
        <v>1025</v>
      </c>
    </row>
    <row r="17" ht="10.5" customHeight="1"/>
    <row r="18" spans="1:2" ht="19.5" customHeight="1">
      <c r="A18" t="s">
        <v>17</v>
      </c>
      <c r="B18" t="s">
        <v>18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>
      <c r="A32" t="s">
        <v>20</v>
      </c>
    </row>
    <row r="33" ht="19.5" customHeight="1">
      <c r="A33" t="s">
        <v>21</v>
      </c>
    </row>
    <row r="34" ht="19.5" customHeight="1">
      <c r="A34" t="s">
        <v>40</v>
      </c>
    </row>
    <row r="35" ht="19.5" customHeight="1"/>
    <row r="36" ht="19.5" customHeight="1"/>
    <row r="37" ht="19.5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H2" sqref="H2"/>
    </sheetView>
  </sheetViews>
  <sheetFormatPr defaultColWidth="9.00390625" defaultRowHeight="13.5"/>
  <cols>
    <col min="1" max="1" width="8.625" style="0" customWidth="1"/>
    <col min="2" max="2" width="9.125" style="0" customWidth="1"/>
    <col min="3" max="3" width="8.625" style="0" customWidth="1"/>
    <col min="4" max="5" width="7.125" style="0" customWidth="1"/>
    <col min="6" max="7" width="7.75390625" style="0" customWidth="1"/>
    <col min="8" max="8" width="13.75390625" style="0" customWidth="1"/>
  </cols>
  <sheetData>
    <row r="1" ht="19.5" customHeight="1">
      <c r="A1" t="s">
        <v>15</v>
      </c>
    </row>
    <row r="2" ht="19.5" customHeight="1">
      <c r="A2" t="s">
        <v>16</v>
      </c>
    </row>
    <row r="3" ht="19.5" customHeight="1" thickBot="1"/>
    <row r="4" spans="1:8" ht="30.75" customHeight="1">
      <c r="A4" s="24" t="s">
        <v>1</v>
      </c>
      <c r="B4" s="40" t="s">
        <v>2</v>
      </c>
      <c r="C4" s="25" t="s">
        <v>3</v>
      </c>
      <c r="D4" s="26" t="s">
        <v>56</v>
      </c>
      <c r="E4" s="26" t="s">
        <v>57</v>
      </c>
      <c r="F4" s="26" t="s">
        <v>52</v>
      </c>
      <c r="G4" s="26" t="s">
        <v>53</v>
      </c>
      <c r="H4" s="27" t="s">
        <v>54</v>
      </c>
    </row>
    <row r="5" spans="1:8" ht="17.25" customHeight="1">
      <c r="A5" s="28">
        <v>1</v>
      </c>
      <c r="B5" s="1">
        <v>100</v>
      </c>
      <c r="C5" s="1">
        <v>270</v>
      </c>
      <c r="D5" s="4">
        <f aca="true" t="shared" si="0" ref="D5:D14">B5-$B$16</f>
        <v>-119.6</v>
      </c>
      <c r="E5" s="4">
        <f aca="true" t="shared" si="1" ref="E5:E14">C5-$C$16</f>
        <v>-300.5</v>
      </c>
      <c r="F5" s="4">
        <f aca="true" t="shared" si="2" ref="F5:F14">D5^2</f>
        <v>14304.159999999998</v>
      </c>
      <c r="G5" s="4">
        <f aca="true" t="shared" si="3" ref="G5:G14">E5^2</f>
        <v>90300.25</v>
      </c>
      <c r="H5" s="20">
        <f aca="true" t="shared" si="4" ref="H5:H14">D5*E5</f>
        <v>35939.799999999996</v>
      </c>
    </row>
    <row r="6" spans="1:8" ht="17.25" customHeight="1">
      <c r="A6" s="28">
        <v>2</v>
      </c>
      <c r="B6" s="1">
        <v>335</v>
      </c>
      <c r="C6" s="1">
        <v>850</v>
      </c>
      <c r="D6" s="4">
        <f t="shared" si="0"/>
        <v>115.4</v>
      </c>
      <c r="E6" s="4">
        <f t="shared" si="1"/>
        <v>279.5</v>
      </c>
      <c r="F6" s="4">
        <f t="shared" si="2"/>
        <v>13317.160000000002</v>
      </c>
      <c r="G6" s="4">
        <f t="shared" si="3"/>
        <v>78120.25</v>
      </c>
      <c r="H6" s="20">
        <f t="shared" si="4"/>
        <v>32254.300000000003</v>
      </c>
    </row>
    <row r="7" spans="1:8" ht="17.25" customHeight="1">
      <c r="A7" s="28">
        <v>3</v>
      </c>
      <c r="B7" s="1">
        <v>230</v>
      </c>
      <c r="C7" s="1">
        <v>580</v>
      </c>
      <c r="D7" s="4">
        <f t="shared" si="0"/>
        <v>10.400000000000006</v>
      </c>
      <c r="E7" s="4">
        <f t="shared" si="1"/>
        <v>9.5</v>
      </c>
      <c r="F7" s="4">
        <f t="shared" si="2"/>
        <v>108.16000000000012</v>
      </c>
      <c r="G7" s="4">
        <f t="shared" si="3"/>
        <v>90.25</v>
      </c>
      <c r="H7" s="20">
        <f t="shared" si="4"/>
        <v>98.80000000000005</v>
      </c>
    </row>
    <row r="8" spans="1:8" ht="17.25" customHeight="1">
      <c r="A8" s="28">
        <v>4</v>
      </c>
      <c r="B8" s="1">
        <v>85</v>
      </c>
      <c r="C8" s="1">
        <v>390</v>
      </c>
      <c r="D8" s="4">
        <f t="shared" si="0"/>
        <v>-134.6</v>
      </c>
      <c r="E8" s="4">
        <f t="shared" si="1"/>
        <v>-180.5</v>
      </c>
      <c r="F8" s="4">
        <f t="shared" si="2"/>
        <v>18117.16</v>
      </c>
      <c r="G8" s="4">
        <f t="shared" si="3"/>
        <v>32580.25</v>
      </c>
      <c r="H8" s="20">
        <f t="shared" si="4"/>
        <v>24295.3</v>
      </c>
    </row>
    <row r="9" spans="1:8" ht="17.25" customHeight="1">
      <c r="A9" s="28">
        <v>5</v>
      </c>
      <c r="B9" s="1">
        <v>60</v>
      </c>
      <c r="C9" s="1">
        <v>158</v>
      </c>
      <c r="D9" s="4">
        <f t="shared" si="0"/>
        <v>-159.6</v>
      </c>
      <c r="E9" s="4">
        <f t="shared" si="1"/>
        <v>-412.5</v>
      </c>
      <c r="F9" s="4">
        <f t="shared" si="2"/>
        <v>25472.16</v>
      </c>
      <c r="G9" s="4">
        <f t="shared" si="3"/>
        <v>170156.25</v>
      </c>
      <c r="H9" s="20">
        <f t="shared" si="4"/>
        <v>65835</v>
      </c>
    </row>
    <row r="10" spans="1:8" ht="17.25" customHeight="1">
      <c r="A10" s="28">
        <v>6</v>
      </c>
      <c r="B10" s="1">
        <v>375</v>
      </c>
      <c r="C10" s="1">
        <v>1035</v>
      </c>
      <c r="D10" s="4">
        <f t="shared" si="0"/>
        <v>155.4</v>
      </c>
      <c r="E10" s="4">
        <f t="shared" si="1"/>
        <v>464.5</v>
      </c>
      <c r="F10" s="4">
        <f t="shared" si="2"/>
        <v>24149.160000000003</v>
      </c>
      <c r="G10" s="4">
        <f t="shared" si="3"/>
        <v>215760.25</v>
      </c>
      <c r="H10" s="20">
        <f t="shared" si="4"/>
        <v>72183.3</v>
      </c>
    </row>
    <row r="11" spans="1:8" ht="17.25" customHeight="1">
      <c r="A11" s="28">
        <v>7</v>
      </c>
      <c r="B11" s="1">
        <v>129</v>
      </c>
      <c r="C11" s="1">
        <v>461</v>
      </c>
      <c r="D11" s="4">
        <f t="shared" si="0"/>
        <v>-90.6</v>
      </c>
      <c r="E11" s="4">
        <f t="shared" si="1"/>
        <v>-109.5</v>
      </c>
      <c r="F11" s="4">
        <f t="shared" si="2"/>
        <v>8208.359999999999</v>
      </c>
      <c r="G11" s="4">
        <f t="shared" si="3"/>
        <v>11990.25</v>
      </c>
      <c r="H11" s="20">
        <f t="shared" si="4"/>
        <v>9920.699999999999</v>
      </c>
    </row>
    <row r="12" spans="1:8" ht="17.25" customHeight="1">
      <c r="A12" s="28">
        <v>8</v>
      </c>
      <c r="B12" s="1">
        <v>312</v>
      </c>
      <c r="C12" s="1">
        <v>565</v>
      </c>
      <c r="D12" s="4">
        <f t="shared" si="0"/>
        <v>92.4</v>
      </c>
      <c r="E12" s="4">
        <f t="shared" si="1"/>
        <v>-5.5</v>
      </c>
      <c r="F12" s="4">
        <f t="shared" si="2"/>
        <v>8537.76</v>
      </c>
      <c r="G12" s="4">
        <f t="shared" si="3"/>
        <v>30.25</v>
      </c>
      <c r="H12" s="20">
        <f t="shared" si="4"/>
        <v>-508.20000000000005</v>
      </c>
    </row>
    <row r="13" spans="1:8" ht="17.25" customHeight="1">
      <c r="A13" s="28">
        <v>9</v>
      </c>
      <c r="B13" s="1">
        <v>140</v>
      </c>
      <c r="C13" s="1">
        <v>371</v>
      </c>
      <c r="D13" s="4">
        <f t="shared" si="0"/>
        <v>-79.6</v>
      </c>
      <c r="E13" s="4">
        <f t="shared" si="1"/>
        <v>-199.5</v>
      </c>
      <c r="F13" s="4">
        <f t="shared" si="2"/>
        <v>6336.159999999999</v>
      </c>
      <c r="G13" s="4">
        <f t="shared" si="3"/>
        <v>39800.25</v>
      </c>
      <c r="H13" s="20">
        <f t="shared" si="4"/>
        <v>15880.199999999999</v>
      </c>
    </row>
    <row r="14" spans="1:8" ht="17.25" customHeight="1" thickBot="1">
      <c r="A14" s="29">
        <v>10</v>
      </c>
      <c r="B14" s="21">
        <v>430</v>
      </c>
      <c r="C14" s="21">
        <v>1025</v>
      </c>
      <c r="D14" s="22">
        <f t="shared" si="0"/>
        <v>210.4</v>
      </c>
      <c r="E14" s="22">
        <f t="shared" si="1"/>
        <v>454.5</v>
      </c>
      <c r="F14" s="22">
        <f t="shared" si="2"/>
        <v>44268.16</v>
      </c>
      <c r="G14" s="22">
        <f t="shared" si="3"/>
        <v>206570.25</v>
      </c>
      <c r="H14" s="23">
        <f t="shared" si="4"/>
        <v>95626.8</v>
      </c>
    </row>
    <row r="15" spans="1:8" ht="17.25" customHeight="1" thickBot="1">
      <c r="A15" s="30" t="s">
        <v>4</v>
      </c>
      <c r="B15" s="17">
        <f>SUM(B5:B14)</f>
        <v>2196</v>
      </c>
      <c r="C15" s="17">
        <f>SUM(C5:C14)</f>
        <v>5705</v>
      </c>
      <c r="D15" s="18"/>
      <c r="E15" s="18"/>
      <c r="F15" s="17">
        <f>SUM(F5:F14)</f>
        <v>162818.40000000002</v>
      </c>
      <c r="G15" s="17">
        <f>SUM(G5:G14)</f>
        <v>845398.5</v>
      </c>
      <c r="H15" s="19">
        <f>SUM(H5:H14)</f>
        <v>351526</v>
      </c>
    </row>
    <row r="16" spans="1:8" ht="17.25" customHeight="1" thickBot="1">
      <c r="A16" s="11" t="s">
        <v>55</v>
      </c>
      <c r="B16" s="4">
        <f>B15/10</f>
        <v>219.6</v>
      </c>
      <c r="C16" s="4">
        <f>C15/10</f>
        <v>570.5</v>
      </c>
      <c r="D16" s="3"/>
      <c r="E16" s="3"/>
      <c r="F16" s="14">
        <f>F15/10</f>
        <v>16281.840000000002</v>
      </c>
      <c r="G16" s="16">
        <f>G15/10</f>
        <v>84539.85</v>
      </c>
      <c r="H16" s="41">
        <f>H15/10</f>
        <v>35152.6</v>
      </c>
    </row>
    <row r="17" spans="6:8" ht="17.25" customHeight="1" thickBot="1">
      <c r="F17" s="41">
        <f>SQRT(F16)</f>
        <v>127.60031347923876</v>
      </c>
      <c r="G17" s="41">
        <f>SQRT(G16)</f>
        <v>290.7573730793426</v>
      </c>
      <c r="H17" s="15"/>
    </row>
    <row r="18" ht="19.5" customHeight="1"/>
    <row r="19" spans="6:8" ht="19.5" customHeight="1">
      <c r="F19" s="32" t="s">
        <v>45</v>
      </c>
      <c r="G19" s="38" t="s">
        <v>46</v>
      </c>
      <c r="H19" s="38" t="s">
        <v>47</v>
      </c>
    </row>
    <row r="20" ht="19.5" customHeight="1">
      <c r="A20" t="s">
        <v>43</v>
      </c>
    </row>
    <row r="21" ht="19.5" customHeight="1"/>
    <row r="22" ht="19.5" customHeight="1"/>
    <row r="23" ht="19.5" customHeight="1">
      <c r="A23" t="s">
        <v>14</v>
      </c>
    </row>
    <row r="24" ht="19.5" customHeight="1">
      <c r="A24" s="33" t="s">
        <v>25</v>
      </c>
    </row>
    <row r="25" ht="19.5" customHeight="1"/>
    <row r="26" ht="19.5" customHeight="1"/>
    <row r="27" ht="19.5" customHeight="1" thickBot="1">
      <c r="A27" t="s">
        <v>6</v>
      </c>
    </row>
    <row r="28" spans="1:4" ht="19.5" customHeight="1" thickBot="1">
      <c r="A28" s="42" t="s">
        <v>49</v>
      </c>
      <c r="B28" s="43"/>
      <c r="C28" s="31">
        <f>H16/(F17*G17)</f>
        <v>0.9474907407789143</v>
      </c>
      <c r="D28" t="s">
        <v>41</v>
      </c>
    </row>
    <row r="29" spans="1:3" ht="19.5" customHeight="1">
      <c r="A29" s="5" t="s">
        <v>24</v>
      </c>
      <c r="C29" s="2"/>
    </row>
    <row r="30" spans="1:3" ht="19.5" customHeight="1">
      <c r="A30" t="s">
        <v>23</v>
      </c>
      <c r="C30" t="s">
        <v>35</v>
      </c>
    </row>
    <row r="31" ht="19.5" customHeight="1">
      <c r="C31" t="s">
        <v>42</v>
      </c>
    </row>
    <row r="32" ht="19.5" customHeight="1">
      <c r="C32" t="s">
        <v>34</v>
      </c>
    </row>
    <row r="33" ht="19.5" customHeight="1">
      <c r="C33" t="s">
        <v>36</v>
      </c>
    </row>
    <row r="34" ht="19.5" customHeight="1">
      <c r="C34" t="s">
        <v>37</v>
      </c>
    </row>
    <row r="35" ht="19.5" customHeight="1"/>
    <row r="36" ht="19.5" customHeight="1"/>
  </sheetData>
  <mergeCells count="1">
    <mergeCell ref="A28:B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5"/>
  <drawing r:id="rId4"/>
  <legacyDrawing r:id="rId3"/>
  <oleObjects>
    <oleObject progId="Equation.3" shapeId="23326" r:id="rId1"/>
    <oleObject progId="Equation.3" shapeId="2930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I9" sqref="I9"/>
    </sheetView>
  </sheetViews>
  <sheetFormatPr defaultColWidth="9.00390625" defaultRowHeight="13.5"/>
  <sheetData>
    <row r="1" ht="19.5" customHeight="1">
      <c r="A1" s="6" t="s">
        <v>58</v>
      </c>
    </row>
    <row r="2" ht="12.75" customHeight="1"/>
    <row r="3" ht="19.5" customHeight="1">
      <c r="A3" t="s">
        <v>59</v>
      </c>
    </row>
    <row r="4" ht="19.5" customHeight="1">
      <c r="A4" t="s">
        <v>60</v>
      </c>
    </row>
    <row r="5" ht="19.5" customHeight="1"/>
    <row r="6" ht="19.5" customHeight="1">
      <c r="A6" t="s">
        <v>61</v>
      </c>
    </row>
    <row r="7" ht="24" customHeight="1"/>
    <row r="8" ht="19.5" customHeight="1">
      <c r="A8" t="s">
        <v>62</v>
      </c>
    </row>
    <row r="9" ht="25.5" customHeight="1"/>
    <row r="10" ht="19.5" customHeight="1">
      <c r="A10" t="s">
        <v>63</v>
      </c>
    </row>
    <row r="11" ht="19.5" customHeight="1">
      <c r="A11" t="s">
        <v>64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>
      <c r="A19" t="s">
        <v>70</v>
      </c>
    </row>
    <row r="20" ht="23.25" customHeight="1">
      <c r="D20" t="s">
        <v>41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>
      <c r="A27" t="s">
        <v>67</v>
      </c>
    </row>
    <row r="28" ht="19.5" customHeight="1">
      <c r="A28" t="s">
        <v>65</v>
      </c>
    </row>
    <row r="29" ht="19.5" customHeight="1">
      <c r="A29" t="s">
        <v>66</v>
      </c>
    </row>
    <row r="30" ht="19.5" customHeight="1">
      <c r="A30" t="s">
        <v>71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 sheet="1" objects="1" scenarios="1"/>
  <printOptions/>
  <pageMargins left="0.75" right="0.75" top="1" bottom="1" header="0.512" footer="0.512"/>
  <pageSetup horizontalDpi="200" verticalDpi="200" orientation="portrait" paperSize="9" r:id="rId14"/>
  <drawing r:id="rId13"/>
  <legacyDrawing r:id="rId12"/>
  <oleObjects>
    <oleObject progId="Equation.3" shapeId="341535" r:id="rId1"/>
    <oleObject progId="Equation.3" shapeId="341536" r:id="rId2"/>
    <oleObject progId="Equation.3" shapeId="341537" r:id="rId3"/>
    <oleObject progId="Equation.3" shapeId="341538" r:id="rId4"/>
    <oleObject progId="Equation.3" shapeId="341539" r:id="rId5"/>
    <oleObject progId="Equation.3" shapeId="341540" r:id="rId6"/>
    <oleObject progId="Equation.3" shapeId="341541" r:id="rId7"/>
    <oleObject progId="Equation.3" shapeId="341542" r:id="rId8"/>
    <oleObject progId="Equation.3" shapeId="341543" r:id="rId9"/>
    <oleObject progId="Equation.3" shapeId="341544" r:id="rId10"/>
    <oleObject progId="Equation.3" shapeId="341545" r:id="rId1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1" sqref="D1"/>
    </sheetView>
  </sheetViews>
  <sheetFormatPr defaultColWidth="9.00390625" defaultRowHeight="13.5"/>
  <cols>
    <col min="1" max="1" width="8.625" style="0" customWidth="1"/>
    <col min="2" max="2" width="12.50390625" style="0" customWidth="1"/>
    <col min="3" max="3" width="8.625" style="0" customWidth="1"/>
    <col min="4" max="6" width="7.125" style="0" customWidth="1"/>
    <col min="9" max="9" width="4.375" style="0" customWidth="1"/>
  </cols>
  <sheetData>
    <row r="1" ht="19.5" customHeight="1">
      <c r="A1" s="6" t="s">
        <v>22</v>
      </c>
    </row>
    <row r="2" ht="14.25" customHeight="1"/>
    <row r="3" ht="19.5" customHeight="1">
      <c r="A3" t="s">
        <v>26</v>
      </c>
    </row>
    <row r="4" spans="1:5" ht="19.5" customHeight="1">
      <c r="A4" t="s">
        <v>68</v>
      </c>
      <c r="E4" t="s">
        <v>69</v>
      </c>
    </row>
    <row r="5" ht="19.5" customHeight="1"/>
    <row r="6" spans="1:3" ht="30.75" customHeight="1">
      <c r="A6" s="7" t="s">
        <v>1</v>
      </c>
      <c r="B6" s="8" t="s">
        <v>2</v>
      </c>
      <c r="C6" s="8" t="s">
        <v>3</v>
      </c>
    </row>
    <row r="7" spans="1:3" ht="19.5" customHeight="1">
      <c r="A7" s="9">
        <v>1</v>
      </c>
      <c r="B7" s="1">
        <v>100</v>
      </c>
      <c r="C7" s="1">
        <v>270</v>
      </c>
    </row>
    <row r="8" spans="1:3" ht="19.5" customHeight="1">
      <c r="A8" s="9">
        <v>2</v>
      </c>
      <c r="B8" s="1">
        <v>335</v>
      </c>
      <c r="C8" s="1">
        <v>850</v>
      </c>
    </row>
    <row r="9" spans="1:3" ht="19.5" customHeight="1">
      <c r="A9" s="9">
        <v>3</v>
      </c>
      <c r="B9" s="1">
        <v>230</v>
      </c>
      <c r="C9" s="1">
        <v>580</v>
      </c>
    </row>
    <row r="10" spans="1:3" ht="19.5" customHeight="1">
      <c r="A10" s="9">
        <v>4</v>
      </c>
      <c r="B10" s="1">
        <v>85</v>
      </c>
      <c r="C10" s="1">
        <v>390</v>
      </c>
    </row>
    <row r="11" spans="1:3" ht="19.5" customHeight="1">
      <c r="A11" s="9">
        <v>5</v>
      </c>
      <c r="B11" s="1">
        <v>60</v>
      </c>
      <c r="C11" s="1">
        <v>158</v>
      </c>
    </row>
    <row r="12" spans="1:3" ht="19.5" customHeight="1">
      <c r="A12" s="9">
        <v>6</v>
      </c>
      <c r="B12" s="1">
        <v>375</v>
      </c>
      <c r="C12" s="1">
        <v>1035</v>
      </c>
    </row>
    <row r="13" spans="1:3" ht="19.5" customHeight="1">
      <c r="A13" s="9">
        <v>7</v>
      </c>
      <c r="B13" s="1">
        <v>129</v>
      </c>
      <c r="C13" s="1">
        <v>461</v>
      </c>
    </row>
    <row r="14" spans="1:3" ht="19.5" customHeight="1">
      <c r="A14" s="9">
        <v>8</v>
      </c>
      <c r="B14" s="1">
        <v>312</v>
      </c>
      <c r="C14" s="1">
        <v>565</v>
      </c>
    </row>
    <row r="15" spans="1:3" ht="19.5" customHeight="1">
      <c r="A15" s="9">
        <v>9</v>
      </c>
      <c r="B15" s="1">
        <v>140</v>
      </c>
      <c r="C15" s="1">
        <v>371</v>
      </c>
    </row>
    <row r="16" spans="1:3" ht="19.5" customHeight="1">
      <c r="A16" s="9">
        <v>10</v>
      </c>
      <c r="B16" s="1">
        <v>430</v>
      </c>
      <c r="C16" s="1">
        <v>1025</v>
      </c>
    </row>
    <row r="17" ht="19.5" customHeight="1" thickBot="1"/>
    <row r="18" spans="1:2" ht="19.5" customHeight="1" thickBot="1">
      <c r="A18" t="s">
        <v>0</v>
      </c>
      <c r="B18" s="10">
        <f>CORREL(B7:B16,C7:C16)</f>
        <v>0.9474907407789143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E4" sqref="E4"/>
    </sheetView>
  </sheetViews>
  <sheetFormatPr defaultColWidth="9.00390625" defaultRowHeight="13.5"/>
  <cols>
    <col min="1" max="1" width="8.625" style="0" customWidth="1"/>
    <col min="2" max="2" width="12.50390625" style="0" customWidth="1"/>
    <col min="3" max="3" width="8.625" style="0" customWidth="1"/>
    <col min="4" max="6" width="7.125" style="0" customWidth="1"/>
    <col min="8" max="8" width="11.50390625" style="0" customWidth="1"/>
  </cols>
  <sheetData>
    <row r="1" spans="1:2" ht="19.5" customHeight="1">
      <c r="A1" s="34" t="s">
        <v>13</v>
      </c>
      <c r="B1" s="5"/>
    </row>
    <row r="2" ht="19.5" customHeight="1">
      <c r="A2" s="13" t="s">
        <v>27</v>
      </c>
    </row>
    <row r="3" ht="19.5" customHeight="1">
      <c r="A3" s="13" t="s">
        <v>28</v>
      </c>
    </row>
    <row r="4" ht="19.5" customHeight="1"/>
    <row r="5" spans="1:3" ht="33.75" customHeight="1">
      <c r="A5" s="7" t="s">
        <v>1</v>
      </c>
      <c r="B5" s="8" t="s">
        <v>2</v>
      </c>
      <c r="C5" s="8" t="s">
        <v>3</v>
      </c>
    </row>
    <row r="6" spans="1:3" ht="19.5" customHeight="1">
      <c r="A6" s="11">
        <v>1</v>
      </c>
      <c r="B6" s="1">
        <v>100</v>
      </c>
      <c r="C6" s="1">
        <v>270</v>
      </c>
    </row>
    <row r="7" spans="1:3" ht="19.5" customHeight="1">
      <c r="A7" s="11">
        <v>2</v>
      </c>
      <c r="B7" s="1">
        <v>335</v>
      </c>
      <c r="C7" s="1">
        <v>850</v>
      </c>
    </row>
    <row r="8" spans="1:3" ht="19.5" customHeight="1">
      <c r="A8" s="11">
        <v>3</v>
      </c>
      <c r="B8" s="1">
        <v>230</v>
      </c>
      <c r="C8" s="1">
        <v>580</v>
      </c>
    </row>
    <row r="9" spans="1:3" ht="19.5" customHeight="1">
      <c r="A9" s="11">
        <v>4</v>
      </c>
      <c r="B9" s="1">
        <v>85</v>
      </c>
      <c r="C9" s="1">
        <v>390</v>
      </c>
    </row>
    <row r="10" spans="1:3" ht="19.5" customHeight="1">
      <c r="A10" s="11">
        <v>5</v>
      </c>
      <c r="B10" s="1">
        <v>60</v>
      </c>
      <c r="C10" s="1">
        <v>158</v>
      </c>
    </row>
    <row r="11" spans="1:3" ht="19.5" customHeight="1">
      <c r="A11" s="11">
        <v>6</v>
      </c>
      <c r="B11" s="1">
        <v>375</v>
      </c>
      <c r="C11" s="1">
        <v>1035</v>
      </c>
    </row>
    <row r="12" spans="1:3" ht="19.5" customHeight="1">
      <c r="A12" s="11">
        <v>7</v>
      </c>
      <c r="B12" s="1">
        <v>129</v>
      </c>
      <c r="C12" s="1">
        <v>461</v>
      </c>
    </row>
    <row r="13" spans="1:3" ht="19.5" customHeight="1">
      <c r="A13" s="11">
        <v>8</v>
      </c>
      <c r="B13" s="1">
        <v>312</v>
      </c>
      <c r="C13" s="1">
        <v>565</v>
      </c>
    </row>
    <row r="14" spans="1:3" ht="19.5" customHeight="1">
      <c r="A14" s="11">
        <v>9</v>
      </c>
      <c r="B14" s="1">
        <v>140</v>
      </c>
      <c r="C14" s="1">
        <v>371</v>
      </c>
    </row>
    <row r="15" spans="1:3" ht="19.5" customHeight="1">
      <c r="A15" s="11">
        <v>10</v>
      </c>
      <c r="B15" s="1">
        <v>430</v>
      </c>
      <c r="C15" s="1">
        <v>1025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>
      <c r="A30" t="s">
        <v>30</v>
      </c>
    </row>
    <row r="31" ht="19.5" customHeight="1">
      <c r="A31" t="s">
        <v>29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24" sqref="E24"/>
    </sheetView>
  </sheetViews>
  <sheetFormatPr defaultColWidth="9.00390625" defaultRowHeight="13.5"/>
  <cols>
    <col min="1" max="1" width="6.75390625" style="0" customWidth="1"/>
    <col min="2" max="2" width="10.00390625" style="0" customWidth="1"/>
    <col min="3" max="3" width="7.25390625" style="0" customWidth="1"/>
    <col min="4" max="4" width="9.125" style="0" customWidth="1"/>
    <col min="5" max="7" width="8.625" style="0" customWidth="1"/>
    <col min="8" max="8" width="13.625" style="0" customWidth="1"/>
    <col min="9" max="9" width="4.375" style="0" customWidth="1"/>
  </cols>
  <sheetData>
    <row r="1" spans="1:2" ht="20.25" customHeight="1">
      <c r="A1" s="6" t="s">
        <v>31</v>
      </c>
      <c r="B1" s="6"/>
    </row>
    <row r="3" ht="18.75" customHeight="1">
      <c r="A3" t="s">
        <v>10</v>
      </c>
    </row>
    <row r="4" ht="18.75" customHeight="1">
      <c r="A4" t="s">
        <v>9</v>
      </c>
    </row>
    <row r="5" ht="19.5" customHeight="1"/>
    <row r="6" spans="1:8" ht="19.5" customHeight="1">
      <c r="A6" s="7" t="s">
        <v>5</v>
      </c>
      <c r="B6" s="7" t="s">
        <v>11</v>
      </c>
      <c r="C6" s="7" t="s">
        <v>12</v>
      </c>
      <c r="D6" s="7" t="s">
        <v>50</v>
      </c>
      <c r="E6" s="7" t="s">
        <v>51</v>
      </c>
      <c r="F6" s="7" t="s">
        <v>52</v>
      </c>
      <c r="G6" s="7" t="s">
        <v>53</v>
      </c>
      <c r="H6" s="7" t="s">
        <v>54</v>
      </c>
    </row>
    <row r="7" spans="1:8" ht="19.5" customHeight="1">
      <c r="A7" s="9">
        <v>1</v>
      </c>
      <c r="B7" s="1">
        <v>26.5</v>
      </c>
      <c r="C7" s="1">
        <v>173</v>
      </c>
      <c r="D7" s="4">
        <f>B7-$B$18</f>
        <v>1.3500000000000014</v>
      </c>
      <c r="E7" s="4">
        <f>C7-$C$18</f>
        <v>6.5</v>
      </c>
      <c r="F7" s="4">
        <f>D7^2</f>
        <v>1.8225000000000038</v>
      </c>
      <c r="G7" s="4">
        <f>E7^2</f>
        <v>42.25</v>
      </c>
      <c r="H7" s="4">
        <f>D7*E7</f>
        <v>8.77500000000001</v>
      </c>
    </row>
    <row r="8" spans="1:8" ht="19.5" customHeight="1">
      <c r="A8" s="9">
        <v>2</v>
      </c>
      <c r="B8" s="1">
        <v>25</v>
      </c>
      <c r="C8" s="1">
        <v>164</v>
      </c>
      <c r="D8" s="4">
        <f aca="true" t="shared" si="0" ref="D8:D16">B8-$B$18</f>
        <v>-0.14999999999999858</v>
      </c>
      <c r="E8" s="4">
        <f aca="true" t="shared" si="1" ref="E8:E16">C8-$C$18</f>
        <v>-2.5</v>
      </c>
      <c r="F8" s="4">
        <f aca="true" t="shared" si="2" ref="F8:F16">D8^2</f>
        <v>0.022499999999999572</v>
      </c>
      <c r="G8" s="4">
        <f aca="true" t="shared" si="3" ref="G8:G16">E8^2</f>
        <v>6.25</v>
      </c>
      <c r="H8" s="4">
        <f aca="true" t="shared" si="4" ref="H8:H16">D8*E8</f>
        <v>0.37499999999999645</v>
      </c>
    </row>
    <row r="9" spans="1:8" ht="19.5" customHeight="1">
      <c r="A9" s="9">
        <v>3</v>
      </c>
      <c r="B9" s="1">
        <v>22.5</v>
      </c>
      <c r="C9" s="1">
        <v>154</v>
      </c>
      <c r="D9" s="4">
        <f t="shared" si="0"/>
        <v>-2.6499999999999986</v>
      </c>
      <c r="E9" s="4">
        <f t="shared" si="1"/>
        <v>-12.5</v>
      </c>
      <c r="F9" s="4">
        <f t="shared" si="2"/>
        <v>7.022499999999993</v>
      </c>
      <c r="G9" s="4">
        <f t="shared" si="3"/>
        <v>156.25</v>
      </c>
      <c r="H9" s="4">
        <f t="shared" si="4"/>
        <v>33.124999999999986</v>
      </c>
    </row>
    <row r="10" spans="1:8" ht="19.5" customHeight="1">
      <c r="A10" s="9">
        <v>4</v>
      </c>
      <c r="B10" s="1">
        <v>24.5</v>
      </c>
      <c r="C10" s="1">
        <v>160</v>
      </c>
      <c r="D10" s="4">
        <f t="shared" si="0"/>
        <v>-0.6499999999999986</v>
      </c>
      <c r="E10" s="4">
        <f t="shared" si="1"/>
        <v>-6.5</v>
      </c>
      <c r="F10" s="4">
        <f t="shared" si="2"/>
        <v>0.42249999999999815</v>
      </c>
      <c r="G10" s="4">
        <f t="shared" si="3"/>
        <v>42.25</v>
      </c>
      <c r="H10" s="4">
        <f t="shared" si="4"/>
        <v>4.224999999999991</v>
      </c>
    </row>
    <row r="11" spans="1:8" ht="19.5" customHeight="1">
      <c r="A11" s="9">
        <v>5</v>
      </c>
      <c r="B11" s="1">
        <v>24</v>
      </c>
      <c r="C11" s="1">
        <v>156</v>
      </c>
      <c r="D11" s="4">
        <f t="shared" si="0"/>
        <v>-1.1499999999999986</v>
      </c>
      <c r="E11" s="4">
        <f t="shared" si="1"/>
        <v>-10.5</v>
      </c>
      <c r="F11" s="4">
        <f t="shared" si="2"/>
        <v>1.3224999999999967</v>
      </c>
      <c r="G11" s="4">
        <f t="shared" si="3"/>
        <v>110.25</v>
      </c>
      <c r="H11" s="4">
        <f t="shared" si="4"/>
        <v>12.074999999999985</v>
      </c>
    </row>
    <row r="12" spans="1:8" ht="19.5" customHeight="1">
      <c r="A12" s="9">
        <v>6</v>
      </c>
      <c r="B12" s="1">
        <v>26</v>
      </c>
      <c r="C12" s="1">
        <v>170</v>
      </c>
      <c r="D12" s="4">
        <f t="shared" si="0"/>
        <v>0.8500000000000014</v>
      </c>
      <c r="E12" s="4">
        <f t="shared" si="1"/>
        <v>3.5</v>
      </c>
      <c r="F12" s="4">
        <f t="shared" si="2"/>
        <v>0.7225000000000024</v>
      </c>
      <c r="G12" s="4">
        <f t="shared" si="3"/>
        <v>12.25</v>
      </c>
      <c r="H12" s="4">
        <f t="shared" si="4"/>
        <v>2.975000000000005</v>
      </c>
    </row>
    <row r="13" spans="1:8" ht="19.5" customHeight="1">
      <c r="A13" s="9">
        <v>7</v>
      </c>
      <c r="B13" s="1">
        <v>26.5</v>
      </c>
      <c r="C13" s="1">
        <v>171</v>
      </c>
      <c r="D13" s="4">
        <f t="shared" si="0"/>
        <v>1.3500000000000014</v>
      </c>
      <c r="E13" s="4">
        <f t="shared" si="1"/>
        <v>4.5</v>
      </c>
      <c r="F13" s="4">
        <f t="shared" si="2"/>
        <v>1.8225000000000038</v>
      </c>
      <c r="G13" s="4">
        <f t="shared" si="3"/>
        <v>20.25</v>
      </c>
      <c r="H13" s="4">
        <f t="shared" si="4"/>
        <v>6.075000000000006</v>
      </c>
    </row>
    <row r="14" spans="1:8" ht="19.5" customHeight="1">
      <c r="A14" s="9">
        <v>8</v>
      </c>
      <c r="B14" s="1">
        <v>23.5</v>
      </c>
      <c r="C14" s="1">
        <v>157</v>
      </c>
      <c r="D14" s="4">
        <f t="shared" si="0"/>
        <v>-1.6499999999999986</v>
      </c>
      <c r="E14" s="4">
        <f t="shared" si="1"/>
        <v>-9.5</v>
      </c>
      <c r="F14" s="4">
        <f t="shared" si="2"/>
        <v>2.7224999999999953</v>
      </c>
      <c r="G14" s="4">
        <f t="shared" si="3"/>
        <v>90.25</v>
      </c>
      <c r="H14" s="4">
        <f t="shared" si="4"/>
        <v>15.674999999999986</v>
      </c>
    </row>
    <row r="15" spans="1:8" ht="19.5" customHeight="1">
      <c r="A15" s="9">
        <v>9</v>
      </c>
      <c r="B15" s="1">
        <v>26</v>
      </c>
      <c r="C15" s="1">
        <v>180</v>
      </c>
      <c r="D15" s="4">
        <f t="shared" si="0"/>
        <v>0.8500000000000014</v>
      </c>
      <c r="E15" s="4">
        <f t="shared" si="1"/>
        <v>13.5</v>
      </c>
      <c r="F15" s="4">
        <f t="shared" si="2"/>
        <v>0.7225000000000024</v>
      </c>
      <c r="G15" s="4">
        <f t="shared" si="3"/>
        <v>182.25</v>
      </c>
      <c r="H15" s="4">
        <f t="shared" si="4"/>
        <v>11.47500000000002</v>
      </c>
    </row>
    <row r="16" spans="1:8" ht="19.5" customHeight="1">
      <c r="A16" s="9">
        <v>10</v>
      </c>
      <c r="B16" s="1">
        <v>27</v>
      </c>
      <c r="C16" s="1">
        <v>180</v>
      </c>
      <c r="D16" s="4">
        <f t="shared" si="0"/>
        <v>1.8500000000000014</v>
      </c>
      <c r="E16" s="4">
        <f t="shared" si="1"/>
        <v>13.5</v>
      </c>
      <c r="F16" s="4">
        <f t="shared" si="2"/>
        <v>3.422500000000005</v>
      </c>
      <c r="G16" s="4">
        <f t="shared" si="3"/>
        <v>182.25</v>
      </c>
      <c r="H16" s="4">
        <f t="shared" si="4"/>
        <v>24.97500000000002</v>
      </c>
    </row>
    <row r="17" spans="1:8" ht="19.5" customHeight="1">
      <c r="A17" s="37" t="s">
        <v>4</v>
      </c>
      <c r="B17" s="4">
        <f>SUM(B7:B16)</f>
        <v>251.5</v>
      </c>
      <c r="C17" s="4">
        <f>SUM(C7:C16)</f>
        <v>1665</v>
      </c>
      <c r="D17" s="3"/>
      <c r="E17" s="3"/>
      <c r="F17" s="4">
        <f>SUM(F7:F16)</f>
        <v>20.025</v>
      </c>
      <c r="G17" s="4">
        <f>SUM(G7:G16)</f>
        <v>844.5</v>
      </c>
      <c r="H17" s="4">
        <f>SUM(H7:H16)</f>
        <v>119.75000000000001</v>
      </c>
    </row>
    <row r="18" spans="1:8" ht="19.5" customHeight="1">
      <c r="A18" s="37" t="s">
        <v>55</v>
      </c>
      <c r="B18" s="4">
        <f>AVERAGE(B7:B16)</f>
        <v>25.15</v>
      </c>
      <c r="C18" s="4">
        <f>AVERAGE(C7:C16)</f>
        <v>166.5</v>
      </c>
      <c r="D18" s="3"/>
      <c r="E18" s="3"/>
      <c r="F18" s="4">
        <f>AVERAGE(F7:F16)</f>
        <v>2.0025</v>
      </c>
      <c r="G18" s="4">
        <f>AVERAGE(G7:G16)</f>
        <v>84.45</v>
      </c>
      <c r="H18" s="4">
        <f>AVERAGE(H7:H16)</f>
        <v>11.975000000000001</v>
      </c>
    </row>
    <row r="19" spans="6:7" ht="19.5" customHeight="1">
      <c r="F19" s="39">
        <f>SQRT(F18)</f>
        <v>1.4150971698084907</v>
      </c>
      <c r="G19" s="39">
        <f>SQRT(G18)</f>
        <v>9.189668111526117</v>
      </c>
    </row>
    <row r="20" ht="19.5" customHeight="1"/>
    <row r="21" spans="6:8" ht="19.5" customHeight="1">
      <c r="F21" s="38" t="s">
        <v>44</v>
      </c>
      <c r="G21" s="38" t="s">
        <v>46</v>
      </c>
      <c r="H21" s="38" t="s">
        <v>47</v>
      </c>
    </row>
    <row r="22" ht="19.5" customHeight="1"/>
    <row r="23" ht="19.5" customHeight="1"/>
    <row r="24" ht="19.5" customHeight="1" thickBot="1">
      <c r="A24" t="s">
        <v>6</v>
      </c>
    </row>
    <row r="25" spans="1:4" ht="19.5" customHeight="1" thickBot="1">
      <c r="A25" s="44" t="s">
        <v>48</v>
      </c>
      <c r="B25" s="45"/>
      <c r="C25" s="10">
        <f>H18/(F19*G19)</f>
        <v>0.9208511456581988</v>
      </c>
      <c r="D25" t="s">
        <v>8</v>
      </c>
    </row>
    <row r="26" spans="1:6" ht="19.5" customHeight="1" thickBot="1">
      <c r="A26" s="46" t="s">
        <v>33</v>
      </c>
      <c r="B26" s="46"/>
      <c r="C26" s="46"/>
      <c r="D26" s="47"/>
      <c r="E26" s="12" t="s">
        <v>38</v>
      </c>
      <c r="F26" t="s">
        <v>32</v>
      </c>
    </row>
    <row r="27" ht="19.5" customHeight="1"/>
    <row r="28" spans="1:7" ht="19.5" customHeight="1">
      <c r="A28" t="s">
        <v>39</v>
      </c>
      <c r="E28" s="35"/>
      <c r="F28" s="36"/>
      <c r="G28" s="36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 objects="1"/>
  <mergeCells count="2">
    <mergeCell ref="A25:B25"/>
    <mergeCell ref="A26:D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静岡県立三ケ日高等学校</cp:lastModifiedBy>
  <cp:lastPrinted>2007-07-30T01:56:20Z</cp:lastPrinted>
  <dcterms:created xsi:type="dcterms:W3CDTF">2005-07-29T08:53:09Z</dcterms:created>
  <dcterms:modified xsi:type="dcterms:W3CDTF">2007-11-30T08:15:58Z</dcterms:modified>
  <cp:category/>
  <cp:version/>
  <cp:contentType/>
  <cp:contentStatus/>
</cp:coreProperties>
</file>