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19440" windowHeight="9630"/>
  </bookViews>
  <sheets>
    <sheet name="二山崩し" sheetId="2" r:id="rId1"/>
    <sheet name="解法シート" sheetId="1" state="hidden" r:id="rId2"/>
  </sheets>
  <calcPr calcId="145621"/>
</workbook>
</file>

<file path=xl/calcChain.xml><?xml version="1.0" encoding="utf-8"?>
<calcChain xmlns="http://schemas.openxmlformats.org/spreadsheetml/2006/main">
  <c r="AA13" i="2" l="1"/>
  <c r="AA15" i="2"/>
  <c r="AA14" i="2"/>
  <c r="V2" i="2"/>
  <c r="V3" i="2"/>
  <c r="V1" i="2"/>
  <c r="V16" i="2"/>
  <c r="A7" i="2"/>
  <c r="V13" i="2"/>
  <c r="V14" i="2" s="1"/>
  <c r="B6" i="1"/>
  <c r="B5" i="1"/>
  <c r="B4" i="1"/>
  <c r="U10" i="2"/>
  <c r="U9" i="2"/>
  <c r="U8" i="2"/>
  <c r="U7" i="2"/>
  <c r="U11" i="2" l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44" i="1"/>
  <c r="E44" i="1" s="1"/>
  <c r="C43" i="1"/>
  <c r="E43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32" i="1"/>
  <c r="E32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0" i="1"/>
  <c r="E20" i="1" s="1"/>
  <c r="C31" i="1"/>
  <c r="E31" i="1" s="1"/>
  <c r="C19" i="1"/>
  <c r="E19" i="1" s="1"/>
  <c r="C5" i="1"/>
  <c r="C6" i="1"/>
  <c r="C4" i="1"/>
  <c r="B15" i="1" l="1"/>
  <c r="F5" i="1" s="1"/>
  <c r="B16" i="1"/>
  <c r="H6" i="1" s="1"/>
  <c r="B14" i="1"/>
  <c r="E4" i="1" s="1"/>
  <c r="D5" i="1" l="1"/>
  <c r="G5" i="1"/>
  <c r="H5" i="1"/>
  <c r="I5" i="1"/>
  <c r="E5" i="1"/>
  <c r="I6" i="1"/>
  <c r="E6" i="1"/>
  <c r="D6" i="1"/>
  <c r="D4" i="1"/>
  <c r="G4" i="1"/>
  <c r="F4" i="1"/>
  <c r="F6" i="1"/>
  <c r="G6" i="1"/>
  <c r="H4" i="1"/>
  <c r="I4" i="1"/>
  <c r="H7" i="1" l="1"/>
  <c r="H9" i="1" s="1"/>
  <c r="E7" i="1"/>
  <c r="E9" i="1" s="1"/>
  <c r="F7" i="1"/>
  <c r="F9" i="1" s="1"/>
  <c r="D7" i="1"/>
  <c r="D9" i="1" s="1"/>
  <c r="I7" i="1"/>
  <c r="I9" i="1" s="1"/>
  <c r="G7" i="1"/>
  <c r="G9" i="1" s="1"/>
  <c r="E10" i="1" l="1"/>
  <c r="E11" i="1" s="1"/>
  <c r="G10" i="1"/>
  <c r="G11" i="1" s="1"/>
  <c r="I10" i="1"/>
  <c r="I11" i="1" s="1"/>
  <c r="F10" i="1"/>
  <c r="F11" i="1" s="1"/>
  <c r="H10" i="1"/>
  <c r="H11" i="1" s="1"/>
  <c r="D10" i="1"/>
  <c r="D11" i="1" s="1"/>
  <c r="K4" i="1" l="1"/>
  <c r="K6" i="1"/>
  <c r="K5" i="1"/>
  <c r="J11" i="1"/>
  <c r="AA7" i="2" l="1"/>
  <c r="AA6" i="2"/>
  <c r="O6" i="1"/>
  <c r="Q6" i="1"/>
  <c r="R6" i="1"/>
  <c r="N6" i="1"/>
  <c r="P6" i="1"/>
  <c r="M6" i="1"/>
  <c r="N5" i="1"/>
  <c r="P5" i="1"/>
  <c r="R5" i="1"/>
  <c r="M5" i="1"/>
  <c r="O5" i="1"/>
  <c r="Q5" i="1"/>
  <c r="O4" i="1"/>
  <c r="Q4" i="1"/>
  <c r="M4" i="1"/>
  <c r="N4" i="1"/>
  <c r="P4" i="1"/>
  <c r="R4" i="1"/>
  <c r="S4" i="1" l="1"/>
  <c r="J4" i="1" s="1"/>
  <c r="S5" i="1"/>
  <c r="J5" i="1" s="1"/>
  <c r="S6" i="1"/>
  <c r="J6" i="1" s="1"/>
</calcChain>
</file>

<file path=xl/comments1.xml><?xml version="1.0" encoding="utf-8"?>
<comments xmlns="http://schemas.openxmlformats.org/spreadsheetml/2006/main">
  <authors>
    <author>kohoku-high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sの２進法表記の最高位の桁に1があれば数を表示する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←sを２進法表記したときの最高位の桁</t>
        </r>
      </text>
    </comment>
  </commentList>
</comments>
</file>

<file path=xl/sharedStrings.xml><?xml version="1.0" encoding="utf-8"?>
<sst xmlns="http://schemas.openxmlformats.org/spreadsheetml/2006/main" count="55" uniqueCount="46">
  <si>
    <t>１０進数</t>
    <rPh sb="2" eb="4">
      <t>シンスウ</t>
    </rPh>
    <phoneticPr fontId="1"/>
  </si>
  <si>
    <t>２進数</t>
    <rPh sb="1" eb="3">
      <t>シンスウ</t>
    </rPh>
    <phoneticPr fontId="1"/>
  </si>
  <si>
    <t>三山崩しの解法</t>
    <rPh sb="0" eb="2">
      <t>ミツヤマ</t>
    </rPh>
    <rPh sb="2" eb="3">
      <t>クズ</t>
    </rPh>
    <rPh sb="5" eb="7">
      <t>カイホウ</t>
    </rPh>
    <phoneticPr fontId="1"/>
  </si>
  <si>
    <t>排他的論理和</t>
    <rPh sb="0" eb="3">
      <t>ハイタテキ</t>
    </rPh>
    <rPh sb="3" eb="5">
      <t>ロンリ</t>
    </rPh>
    <rPh sb="5" eb="6">
      <t>ワ</t>
    </rPh>
    <phoneticPr fontId="1"/>
  </si>
  <si>
    <t>桁数</t>
    <rPh sb="0" eb="2">
      <t>ケタスウ</t>
    </rPh>
    <phoneticPr fontId="1"/>
  </si>
  <si>
    <t>階級値</t>
    <rPh sb="0" eb="3">
      <t>カイキュウチ</t>
    </rPh>
    <phoneticPr fontId="1"/>
  </si>
  <si>
    <t>データ数</t>
    <rPh sb="3" eb="4">
      <t>スウ</t>
    </rPh>
    <phoneticPr fontId="1"/>
  </si>
  <si>
    <t>C列×D列</t>
    <rPh sb="1" eb="2">
      <t>レツ</t>
    </rPh>
    <rPh sb="4" eb="5">
      <t>レツ</t>
    </rPh>
    <phoneticPr fontId="1"/>
  </si>
  <si>
    <t>桁数（山１）</t>
    <rPh sb="0" eb="2">
      <t>ケタスウ</t>
    </rPh>
    <rPh sb="3" eb="4">
      <t>ヤマ</t>
    </rPh>
    <phoneticPr fontId="1"/>
  </si>
  <si>
    <t>桁数（山２）</t>
    <rPh sb="0" eb="2">
      <t>ケタスウ</t>
    </rPh>
    <rPh sb="3" eb="4">
      <t>ヤマ</t>
    </rPh>
    <phoneticPr fontId="1"/>
  </si>
  <si>
    <t>桁数（山３）</t>
    <rPh sb="0" eb="2">
      <t>ケタスウ</t>
    </rPh>
    <rPh sb="3" eb="4">
      <t>ヤマ</t>
    </rPh>
    <phoneticPr fontId="1"/>
  </si>
  <si>
    <t>a 山1</t>
    <rPh sb="2" eb="3">
      <t>ヤマ</t>
    </rPh>
    <phoneticPr fontId="1"/>
  </si>
  <si>
    <t>b 山2</t>
    <rPh sb="2" eb="3">
      <t>ヤマ</t>
    </rPh>
    <phoneticPr fontId="1"/>
  </si>
  <si>
    <t>c 山3</t>
    <rPh sb="2" eb="3">
      <t>ヤマ</t>
    </rPh>
    <phoneticPr fontId="1"/>
  </si>
  <si>
    <t>s=a+b+c(mod 2)</t>
    <phoneticPr fontId="1"/>
  </si>
  <si>
    <t>除去後の石の数</t>
    <rPh sb="0" eb="2">
      <t>ジョキョ</t>
    </rPh>
    <rPh sb="2" eb="3">
      <t>ゴ</t>
    </rPh>
    <rPh sb="4" eb="5">
      <t>イシ</t>
    </rPh>
    <rPh sb="6" eb="7">
      <t>カズ</t>
    </rPh>
    <phoneticPr fontId="1"/>
  </si>
  <si>
    <t>（ルール）</t>
    <phoneticPr fontId="1"/>
  </si>
  <si>
    <t>取る石の数</t>
    <rPh sb="0" eb="1">
      <t>ト</t>
    </rPh>
    <rPh sb="2" eb="3">
      <t>イシ</t>
    </rPh>
    <rPh sb="4" eb="5">
      <t>カズ</t>
    </rPh>
    <phoneticPr fontId="1"/>
  </si>
  <si>
    <t>合計</t>
    <rPh sb="0" eb="2">
      <t>ゴウケイ</t>
    </rPh>
    <phoneticPr fontId="1"/>
  </si>
  <si>
    <t>・取る石の数は何個でもよい。</t>
    <rPh sb="1" eb="2">
      <t>ト</t>
    </rPh>
    <rPh sb="3" eb="4">
      <t>イシ</t>
    </rPh>
    <rPh sb="5" eb="6">
      <t>カズ</t>
    </rPh>
    <rPh sb="7" eb="9">
      <t>ナンコ</t>
    </rPh>
    <phoneticPr fontId="1"/>
  </si>
  <si>
    <t>・最後に石を全部取った方の勝ち。</t>
    <rPh sb="1" eb="3">
      <t>サイゴ</t>
    </rPh>
    <rPh sb="4" eb="5">
      <t>イシ</t>
    </rPh>
    <rPh sb="6" eb="8">
      <t>ゼンブ</t>
    </rPh>
    <rPh sb="8" eb="9">
      <t>ト</t>
    </rPh>
    <rPh sb="11" eb="12">
      <t>ホウ</t>
    </rPh>
    <rPh sb="13" eb="14">
      <t>カ</t>
    </rPh>
    <phoneticPr fontId="1"/>
  </si>
  <si>
    <t>乱数1</t>
    <rPh sb="0" eb="1">
      <t>ラン</t>
    </rPh>
    <rPh sb="1" eb="2">
      <t>スウ</t>
    </rPh>
    <phoneticPr fontId="1"/>
  </si>
  <si>
    <t>乱数2</t>
    <rPh sb="0" eb="1">
      <t>ラン</t>
    </rPh>
    <rPh sb="1" eb="2">
      <t>スウ</t>
    </rPh>
    <phoneticPr fontId="1"/>
  </si>
  <si>
    <t>乱数3</t>
    <rPh sb="0" eb="1">
      <t>ラン</t>
    </rPh>
    <rPh sb="1" eb="2">
      <t>スウ</t>
    </rPh>
    <phoneticPr fontId="1"/>
  </si>
  <si>
    <t>取る数の提案</t>
    <rPh sb="0" eb="1">
      <t>ト</t>
    </rPh>
    <rPh sb="2" eb="3">
      <t>スウ</t>
    </rPh>
    <rPh sb="4" eb="6">
      <t>テイアン</t>
    </rPh>
    <phoneticPr fontId="1"/>
  </si>
  <si>
    <t>A 山1</t>
    <rPh sb="2" eb="3">
      <t>ヤマ</t>
    </rPh>
    <phoneticPr fontId="1"/>
  </si>
  <si>
    <t>B 山2</t>
    <rPh sb="2" eb="3">
      <t>ヤマ</t>
    </rPh>
    <phoneticPr fontId="1"/>
  </si>
  <si>
    <t>C 山3</t>
    <rPh sb="2" eb="3">
      <t>ヤマ</t>
    </rPh>
    <phoneticPr fontId="1"/>
  </si>
  <si>
    <t>回数記録</t>
    <rPh sb="0" eb="2">
      <t>カイスウ</t>
    </rPh>
    <rPh sb="2" eb="4">
      <t>キロク</t>
    </rPh>
    <phoneticPr fontId="1"/>
  </si>
  <si>
    <t>取る石の数の判定（２つ以上の山から取っていないか）</t>
    <rPh sb="0" eb="1">
      <t>ト</t>
    </rPh>
    <rPh sb="2" eb="3">
      <t>イシ</t>
    </rPh>
    <rPh sb="4" eb="5">
      <t>スウ</t>
    </rPh>
    <rPh sb="6" eb="8">
      <t>ハンテイ</t>
    </rPh>
    <rPh sb="11" eb="13">
      <t>イジョウ</t>
    </rPh>
    <rPh sb="14" eb="15">
      <t>ヤマ</t>
    </rPh>
    <rPh sb="17" eb="18">
      <t>ト</t>
    </rPh>
    <phoneticPr fontId="1"/>
  </si>
  <si>
    <t>最大数の石</t>
    <rPh sb="0" eb="2">
      <t>サイダイ</t>
    </rPh>
    <rPh sb="2" eb="3">
      <t>スウ</t>
    </rPh>
    <rPh sb="4" eb="5">
      <t>イシ</t>
    </rPh>
    <phoneticPr fontId="1"/>
  </si>
  <si>
    <t>最大数の山番号</t>
    <rPh sb="0" eb="2">
      <t>サイダイ</t>
    </rPh>
    <rPh sb="2" eb="3">
      <t>スウ</t>
    </rPh>
    <rPh sb="4" eb="5">
      <t>ヤマ</t>
    </rPh>
    <rPh sb="5" eb="7">
      <t>バンゴウ</t>
    </rPh>
    <phoneticPr fontId="1"/>
  </si>
  <si>
    <t>取れる山番号の最小値</t>
    <rPh sb="0" eb="1">
      <t>ト</t>
    </rPh>
    <rPh sb="3" eb="4">
      <t>ヤマ</t>
    </rPh>
    <rPh sb="4" eb="6">
      <t>バンゴウ</t>
    </rPh>
    <rPh sb="7" eb="10">
      <t>サイショウチ</t>
    </rPh>
    <phoneticPr fontId="1"/>
  </si>
  <si>
    <t>打つ手の個数</t>
    <rPh sb="0" eb="1">
      <t>ウ</t>
    </rPh>
    <rPh sb="2" eb="3">
      <t>テ</t>
    </rPh>
    <rPh sb="4" eb="6">
      <t>コスウ</t>
    </rPh>
    <phoneticPr fontId="1"/>
  </si>
  <si>
    <t>石の総数</t>
    <rPh sb="0" eb="1">
      <t>イシ</t>
    </rPh>
    <rPh sb="2" eb="4">
      <t>ソウスウ</t>
    </rPh>
    <phoneticPr fontId="1"/>
  </si>
  <si>
    <t>←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</si>
  <si>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</si>
  <si>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</si>
  <si>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打つ手がないときにランダムに石を取らせるときの乱数</t>
    <rPh sb="0" eb="1">
      <t>ウ</t>
    </rPh>
    <rPh sb="2" eb="3">
      <t>テ</t>
    </rPh>
    <rPh sb="14" eb="15">
      <t>イシ</t>
    </rPh>
    <rPh sb="16" eb="17">
      <t>ト</t>
    </rPh>
    <rPh sb="23" eb="25">
      <t>ランスウ</t>
    </rPh>
    <phoneticPr fontId="1"/>
  </si>
  <si>
    <t>乱数４（山A）</t>
    <rPh sb="0" eb="2">
      <t>ランスウ</t>
    </rPh>
    <rPh sb="4" eb="5">
      <t>ヤマ</t>
    </rPh>
    <phoneticPr fontId="1"/>
  </si>
  <si>
    <t>乱数５（山B）</t>
    <rPh sb="0" eb="2">
      <t>ランスウ</t>
    </rPh>
    <rPh sb="4" eb="5">
      <t>ヤマ</t>
    </rPh>
    <phoneticPr fontId="1"/>
  </si>
  <si>
    <t>乱数６（山C）</t>
    <rPh sb="0" eb="2">
      <t>ランスウ</t>
    </rPh>
    <rPh sb="4" eb="5">
      <t>ヤマ</t>
    </rPh>
    <phoneticPr fontId="1"/>
  </si>
  <si>
    <t>・２つのどれか１つの山からしか石を取ることはできない。</t>
    <rPh sb="10" eb="11">
      <t>ヤマ</t>
    </rPh>
    <rPh sb="15" eb="16">
      <t>イシ</t>
    </rPh>
    <rPh sb="17" eb="18">
      <t>ト</t>
    </rPh>
    <phoneticPr fontId="1"/>
  </si>
  <si>
    <t>山１</t>
    <rPh sb="0" eb="1">
      <t>ヤマ</t>
    </rPh>
    <phoneticPr fontId="1"/>
  </si>
  <si>
    <t>山２</t>
    <rPh sb="0" eb="1">
      <t>ヤマ</t>
    </rPh>
    <phoneticPr fontId="1"/>
  </si>
  <si>
    <t>二山崩し（ふたやまくずし）とは、次のような石取りゲームです</t>
    <rPh sb="0" eb="2">
      <t>フタヤマ</t>
    </rPh>
    <rPh sb="2" eb="3">
      <t>クズ</t>
    </rPh>
    <rPh sb="16" eb="17">
      <t>ツギ</t>
    </rPh>
    <rPh sb="21" eb="22">
      <t>イシ</t>
    </rPh>
    <rPh sb="22" eb="2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</si>
</sst>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theme="3" tint="-0.249977111117893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D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5" borderId="5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6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6" fillId="8" borderId="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  <color rgb="FFFFFF8B"/>
      <color rgb="FFDAEFC3"/>
      <color rgb="FFFFFF71"/>
      <color rgb="FFFFC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9</xdr:row>
      <xdr:rowOff>15875</xdr:rowOff>
    </xdr:from>
    <xdr:to>
      <xdr:col>7</xdr:col>
      <xdr:colOff>600076</xdr:colOff>
      <xdr:row>9</xdr:row>
      <xdr:rowOff>504825</xdr:rowOff>
    </xdr:to>
    <xdr:sp macro="[0]!石を取る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33800" y="2873375"/>
          <a:ext cx="1666876" cy="4889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石を取る</a:t>
          </a:r>
        </a:p>
      </xdr:txBody>
    </xdr:sp>
    <xdr:clientData/>
  </xdr:twoCellAnchor>
  <xdr:twoCellAnchor>
    <xdr:from>
      <xdr:col>9</xdr:col>
      <xdr:colOff>64342</xdr:colOff>
      <xdr:row>6</xdr:row>
      <xdr:rowOff>57114</xdr:rowOff>
    </xdr:from>
    <xdr:to>
      <xdr:col>11</xdr:col>
      <xdr:colOff>352306</xdr:colOff>
      <xdr:row>7</xdr:row>
      <xdr:rowOff>133093</xdr:rowOff>
    </xdr:to>
    <xdr:sp macro="[0]!ゲーム開始" textlink="">
      <xdr:nvSpPr>
        <xdr:cNvPr id="8" name="円/楕円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6236542" y="1095339"/>
          <a:ext cx="1659564" cy="580804"/>
        </a:xfrm>
        <a:prstGeom prst="ellipse">
          <a:avLst/>
        </a:prstGeom>
        <a:solidFill>
          <a:srgbClr val="DAEFC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ゲーム開始</a:t>
          </a:r>
        </a:p>
      </xdr:txBody>
    </xdr:sp>
    <xdr:clientData/>
  </xdr:twoCellAnchor>
  <xdr:twoCellAnchor>
    <xdr:from>
      <xdr:col>0</xdr:col>
      <xdr:colOff>676275</xdr:colOff>
      <xdr:row>8</xdr:row>
      <xdr:rowOff>47625</xdr:rowOff>
    </xdr:from>
    <xdr:to>
      <xdr:col>2</xdr:col>
      <xdr:colOff>15875</xdr:colOff>
      <xdr:row>10</xdr:row>
      <xdr:rowOff>73025</xdr:rowOff>
    </xdr:to>
    <xdr:sp macro="" textlink="">
      <xdr:nvSpPr>
        <xdr:cNvPr id="9" name="台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76275" y="2733675"/>
          <a:ext cx="711200" cy="711200"/>
        </a:xfrm>
        <a:prstGeom prst="trapezoid">
          <a:avLst>
            <a:gd name="adj" fmla="val 30043"/>
          </a:avLst>
        </a:prstGeom>
        <a:solidFill>
          <a:srgbClr val="92D050">
            <a:alpha val="31000"/>
          </a:srgb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666750</xdr:colOff>
      <xdr:row>8</xdr:row>
      <xdr:rowOff>47625</xdr:rowOff>
    </xdr:from>
    <xdr:to>
      <xdr:col>10</xdr:col>
      <xdr:colOff>6350</xdr:colOff>
      <xdr:row>10</xdr:row>
      <xdr:rowOff>73025</xdr:rowOff>
    </xdr:to>
    <xdr:sp macro="" textlink="">
      <xdr:nvSpPr>
        <xdr:cNvPr id="10" name="台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153150" y="2724150"/>
          <a:ext cx="711200" cy="711200"/>
        </a:xfrm>
        <a:prstGeom prst="trapezoid">
          <a:avLst>
            <a:gd name="adj" fmla="val 30043"/>
          </a:avLst>
        </a:prstGeom>
        <a:solidFill>
          <a:srgbClr val="92D050">
            <a:alpha val="31000"/>
          </a:srgb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657213</xdr:colOff>
      <xdr:row>8</xdr:row>
      <xdr:rowOff>147629</xdr:rowOff>
    </xdr:from>
    <xdr:to>
      <xdr:col>2</xdr:col>
      <xdr:colOff>685788</xdr:colOff>
      <xdr:row>10</xdr:row>
      <xdr:rowOff>28567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43013" y="2824154"/>
          <a:ext cx="714375" cy="566738"/>
        </a:xfrm>
        <a:prstGeom prst="rect">
          <a:avLst/>
        </a:prstGeom>
        <a:solidFill>
          <a:schemeClr val="accent5">
            <a:lumMod val="20000"/>
            <a:lumOff val="80000"/>
            <a:alpha val="1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648016</xdr:colOff>
      <xdr:row>8</xdr:row>
      <xdr:rowOff>142897</xdr:rowOff>
    </xdr:from>
    <xdr:to>
      <xdr:col>10</xdr:col>
      <xdr:colOff>676591</xdr:colOff>
      <xdr:row>10</xdr:row>
      <xdr:rowOff>23835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6820216" y="2819422"/>
          <a:ext cx="714375" cy="566738"/>
        </a:xfrm>
        <a:prstGeom prst="rect">
          <a:avLst/>
        </a:prstGeom>
        <a:solidFill>
          <a:schemeClr val="accent5">
            <a:lumMod val="20000"/>
            <a:lumOff val="80000"/>
            <a:alpha val="1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400051</xdr:colOff>
      <xdr:row>4</xdr:row>
      <xdr:rowOff>19050</xdr:rowOff>
    </xdr:from>
    <xdr:to>
      <xdr:col>16</xdr:col>
      <xdr:colOff>304801</xdr:colOff>
      <xdr:row>7</xdr:row>
      <xdr:rowOff>1104900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8629651" y="704850"/>
          <a:ext cx="2647950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（ゲームのやり方）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１、「ゲーム開始」を押す</a:t>
          </a:r>
          <a:endParaRPr kumimoji="1" lang="en-US" altLang="ja-JP" sz="1100"/>
        </a:p>
        <a:p>
          <a:r>
            <a:rPr kumimoji="1" lang="ja-JP" altLang="en-US" sz="1100"/>
            <a:t>２、取りたい山の「取る石の数」のところ</a:t>
          </a:r>
          <a:endParaRPr kumimoji="1" lang="en-US" altLang="ja-JP" sz="1100"/>
        </a:p>
        <a:p>
          <a:r>
            <a:rPr kumimoji="1" lang="ja-JP" altLang="en-US" sz="1100"/>
            <a:t>　　（ピンクの所）に取る石の数を入力する</a:t>
          </a:r>
          <a:endParaRPr kumimoji="1" lang="en-US" altLang="ja-JP" sz="1100"/>
        </a:p>
        <a:p>
          <a:r>
            <a:rPr kumimoji="1" lang="ja-JP" altLang="en-US" sz="1100"/>
            <a:t>３、真ん中の「石を取る」ボタンを押す。</a:t>
          </a:r>
          <a:endParaRPr kumimoji="1" lang="en-US" altLang="ja-JP" sz="1100"/>
        </a:p>
        <a:p>
          <a:r>
            <a:rPr kumimoji="1" lang="ja-JP" altLang="en-US" sz="1100"/>
            <a:t>４、コンピュータの順番のときには、自動で</a:t>
          </a:r>
          <a:endParaRPr kumimoji="1" lang="en-US" altLang="ja-JP" sz="1100"/>
        </a:p>
        <a:p>
          <a:r>
            <a:rPr kumimoji="1" lang="ja-JP" altLang="en-US" sz="1100"/>
            <a:t>　　取る石の数が入る。その後「石を取る」</a:t>
          </a:r>
          <a:endParaRPr kumimoji="1" lang="en-US" altLang="ja-JP" sz="1100"/>
        </a:p>
        <a:p>
          <a:r>
            <a:rPr kumimoji="1" lang="ja-JP" altLang="en-US" sz="1100"/>
            <a:t>　　ボタンを押す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1"/>
  <sheetViews>
    <sheetView tabSelected="1" zoomScaleNormal="100" workbookViewId="0">
      <selection activeCell="H8" sqref="H8"/>
    </sheetView>
  </sheetViews>
  <sheetFormatPr defaultRowHeight="13.5" x14ac:dyDescent="0.15"/>
  <cols>
    <col min="21" max="21" width="17.25" hidden="1" customWidth="1"/>
    <col min="22" max="25" width="0" hidden="1" customWidth="1"/>
    <col min="26" max="26" width="21.125" hidden="1" customWidth="1"/>
    <col min="27" max="27" width="0" hidden="1" customWidth="1"/>
  </cols>
  <sheetData>
    <row r="1" spans="1:29" x14ac:dyDescent="0.15">
      <c r="A1" t="s">
        <v>45</v>
      </c>
      <c r="U1" s="27" t="s">
        <v>21</v>
      </c>
      <c r="V1" s="27">
        <f ca="1">RANDBETWEEN($Y$1,$Y$2)</f>
        <v>11</v>
      </c>
      <c r="W1" s="26" t="s">
        <v>35</v>
      </c>
      <c r="X1" s="27" t="s">
        <v>36</v>
      </c>
      <c r="Y1" s="27">
        <v>3</v>
      </c>
      <c r="Z1" s="26"/>
      <c r="AA1" s="26"/>
      <c r="AB1" s="26"/>
    </row>
    <row r="2" spans="1:29" x14ac:dyDescent="0.15">
      <c r="A2" t="s">
        <v>16</v>
      </c>
      <c r="U2" s="27" t="s">
        <v>22</v>
      </c>
      <c r="V2" s="27">
        <f t="shared" ref="V2:V3" ca="1" si="0">RANDBETWEEN($Y$1,$Y$2)</f>
        <v>14</v>
      </c>
      <c r="W2" s="26"/>
      <c r="X2" s="27" t="s">
        <v>37</v>
      </c>
      <c r="Y2" s="27">
        <v>15</v>
      </c>
      <c r="Z2" s="26"/>
      <c r="AA2" s="26"/>
      <c r="AB2" s="26"/>
      <c r="AC2" s="26"/>
    </row>
    <row r="3" spans="1:29" x14ac:dyDescent="0.15">
      <c r="A3" t="s">
        <v>42</v>
      </c>
      <c r="U3" s="27" t="s">
        <v>23</v>
      </c>
      <c r="V3" s="27">
        <f t="shared" ca="1" si="0"/>
        <v>6</v>
      </c>
      <c r="W3" s="26"/>
      <c r="X3" s="26"/>
      <c r="Y3" s="26"/>
      <c r="Z3" s="26"/>
      <c r="AA3" s="26"/>
      <c r="AB3" s="26"/>
      <c r="AC3" s="26"/>
    </row>
    <row r="4" spans="1:29" x14ac:dyDescent="0.15">
      <c r="A4" t="s">
        <v>19</v>
      </c>
      <c r="U4" s="26" t="s">
        <v>28</v>
      </c>
      <c r="V4" s="26">
        <v>6</v>
      </c>
      <c r="W4" s="26"/>
      <c r="X4" s="26"/>
      <c r="Y4" s="26"/>
      <c r="Z4" s="26"/>
      <c r="AA4" s="26"/>
      <c r="AB4" s="26"/>
      <c r="AC4" s="26"/>
    </row>
    <row r="5" spans="1:29" x14ac:dyDescent="0.15">
      <c r="A5" t="s">
        <v>20</v>
      </c>
      <c r="U5" s="26"/>
      <c r="V5" s="26"/>
      <c r="W5" s="26"/>
      <c r="X5" s="26"/>
      <c r="Y5" s="26"/>
      <c r="Z5" s="26"/>
      <c r="AA5" s="26"/>
      <c r="AB5" s="26"/>
      <c r="AC5" s="26"/>
    </row>
    <row r="6" spans="1:29" ht="14.25" thickBot="1" x14ac:dyDescent="0.2">
      <c r="U6" s="26" t="s">
        <v>29</v>
      </c>
      <c r="V6" s="26"/>
      <c r="W6" s="26"/>
      <c r="X6" s="26"/>
      <c r="Y6" s="26"/>
      <c r="Z6" s="27" t="s">
        <v>33</v>
      </c>
      <c r="AA6" s="31">
        <f>SUM(解法シート!K4:K6)</f>
        <v>0</v>
      </c>
      <c r="AB6" s="26"/>
      <c r="AC6" s="26"/>
    </row>
    <row r="7" spans="1:29" ht="39.75" customHeight="1" thickBot="1" x14ac:dyDescent="0.2">
      <c r="A7" s="35" t="str">
        <f>IF(MOD(V4,2)=1,"コンピュータの番","あなたの番")</f>
        <v>あなたの番</v>
      </c>
      <c r="B7" s="36"/>
      <c r="F7" s="24"/>
      <c r="U7" s="27">
        <f>IF(AND(H7&gt;0,D10&gt;0),1,0)</f>
        <v>0</v>
      </c>
      <c r="V7" s="26"/>
      <c r="W7" s="26"/>
      <c r="X7" s="26"/>
      <c r="Y7" s="26"/>
      <c r="Z7" s="27" t="s">
        <v>32</v>
      </c>
      <c r="AA7" s="32">
        <f>MIN(解法シート!K4*1,解法シート!K5*2,解法シート!K6*3)</f>
        <v>0</v>
      </c>
      <c r="AB7" s="26"/>
      <c r="AC7" s="26"/>
    </row>
    <row r="8" spans="1:29" ht="90" customHeight="1" x14ac:dyDescent="0.15">
      <c r="U8" s="27">
        <f>IF(AND(H7&gt;0,L10&gt;0),1,0)</f>
        <v>0</v>
      </c>
      <c r="V8" s="26"/>
      <c r="W8" s="26"/>
      <c r="X8" s="26"/>
      <c r="Y8" s="26"/>
      <c r="Z8" s="33"/>
      <c r="AA8" s="33"/>
      <c r="AB8" s="26"/>
      <c r="AC8" s="26"/>
    </row>
    <row r="9" spans="1:29" x14ac:dyDescent="0.15">
      <c r="D9" t="s">
        <v>17</v>
      </c>
      <c r="L9" t="s">
        <v>17</v>
      </c>
      <c r="U9" s="27">
        <f>IF(AND(D10&gt;0,L10&gt;0),1,0)</f>
        <v>0</v>
      </c>
      <c r="V9" s="26"/>
      <c r="W9" s="26"/>
      <c r="X9" s="26"/>
      <c r="Y9" s="26"/>
      <c r="Z9" s="33"/>
      <c r="AA9" s="33"/>
      <c r="AB9" s="26"/>
      <c r="AC9" s="26"/>
    </row>
    <row r="10" spans="1:29" ht="40.5" customHeight="1" thickBot="1" x14ac:dyDescent="0.2">
      <c r="B10" s="24" t="s">
        <v>43</v>
      </c>
      <c r="C10" s="28">
        <v>0</v>
      </c>
      <c r="D10" s="25">
        <v>0</v>
      </c>
      <c r="J10" s="24" t="s">
        <v>44</v>
      </c>
      <c r="K10" s="28">
        <v>0</v>
      </c>
      <c r="L10" s="25">
        <v>0</v>
      </c>
      <c r="U10" s="29">
        <f>IF(AND(D10&gt;0,H7&gt;0,L10&gt;0),1,0)</f>
        <v>0</v>
      </c>
      <c r="V10" s="26"/>
      <c r="W10" s="26"/>
      <c r="X10" s="26"/>
      <c r="Y10" s="26"/>
      <c r="Z10" s="33"/>
      <c r="AA10" s="33"/>
      <c r="AB10" s="26"/>
      <c r="AC10" s="26"/>
    </row>
    <row r="11" spans="1:29" ht="14.25" thickBot="1" x14ac:dyDescent="0.2">
      <c r="U11" s="30">
        <f>SUM(U7:U10)</f>
        <v>0</v>
      </c>
      <c r="V11" s="26" t="s">
        <v>18</v>
      </c>
      <c r="W11" s="26"/>
      <c r="X11" s="26"/>
      <c r="Y11" s="26"/>
      <c r="Z11" s="26"/>
      <c r="AA11" s="26"/>
      <c r="AB11" s="26"/>
      <c r="AC11" s="26"/>
    </row>
    <row r="12" spans="1:29" x14ac:dyDescent="0.15">
      <c r="U12" s="26"/>
      <c r="V12" s="26"/>
      <c r="W12" s="26"/>
      <c r="X12" s="26"/>
      <c r="Y12" s="26"/>
      <c r="Z12" s="26" t="s">
        <v>38</v>
      </c>
      <c r="AA12" s="26"/>
      <c r="AB12" s="26"/>
      <c r="AC12" s="26"/>
    </row>
    <row r="13" spans="1:29" x14ac:dyDescent="0.15">
      <c r="U13" s="34" t="s">
        <v>30</v>
      </c>
      <c r="V13" s="32">
        <f>MAX(G7,C10,K10)</f>
        <v>0</v>
      </c>
      <c r="W13" s="26"/>
      <c r="X13" s="26"/>
      <c r="Y13" s="26"/>
      <c r="Z13" s="27" t="s">
        <v>39</v>
      </c>
      <c r="AA13" s="27" t="e">
        <f ca="1">RANDBETWEEN(1,G7)</f>
        <v>#NUM!</v>
      </c>
      <c r="AB13" s="26"/>
      <c r="AC13" s="26"/>
    </row>
    <row r="14" spans="1:29" x14ac:dyDescent="0.15">
      <c r="U14" s="34" t="s">
        <v>31</v>
      </c>
      <c r="V14" s="32">
        <f>IF(G7=V13,1,IF(C10=V13,2,3))</f>
        <v>1</v>
      </c>
      <c r="W14" s="26"/>
      <c r="X14" s="26"/>
      <c r="Y14" s="26"/>
      <c r="Z14" s="27" t="s">
        <v>40</v>
      </c>
      <c r="AA14" s="27" t="e">
        <f ca="1">RANDBETWEEN(1,C10)</f>
        <v>#NUM!</v>
      </c>
      <c r="AB14" s="26"/>
      <c r="AC14" s="26"/>
    </row>
    <row r="15" spans="1:29" x14ac:dyDescent="0.15">
      <c r="U15" s="26"/>
      <c r="V15" s="26"/>
      <c r="W15" s="26"/>
      <c r="X15" s="26"/>
      <c r="Y15" s="26"/>
      <c r="Z15" s="27" t="s">
        <v>41</v>
      </c>
      <c r="AA15" s="27" t="e">
        <f ca="1">RANDBETWEEN(1,K10)</f>
        <v>#NUM!</v>
      </c>
      <c r="AB15" s="26"/>
    </row>
    <row r="16" spans="1:29" x14ac:dyDescent="0.15">
      <c r="U16" s="27" t="s">
        <v>34</v>
      </c>
      <c r="V16" s="27">
        <f>SUM(G7+C10+K10)</f>
        <v>0</v>
      </c>
      <c r="W16" s="26"/>
      <c r="X16" s="26"/>
      <c r="Y16" s="26"/>
      <c r="Z16" s="26"/>
      <c r="AA16" s="26"/>
      <c r="AB16" s="26"/>
      <c r="AC16" s="26"/>
    </row>
    <row r="17" spans="1:30" x14ac:dyDescent="0.15">
      <c r="U17" s="26"/>
      <c r="V17" s="26"/>
      <c r="W17" s="26"/>
      <c r="X17" s="26"/>
      <c r="Y17" s="26"/>
      <c r="Z17" s="26"/>
      <c r="AA17" s="26"/>
    </row>
    <row r="18" spans="1:30" x14ac:dyDescent="0.15">
      <c r="AC18" s="26"/>
    </row>
    <row r="31" spans="1:30" x14ac:dyDescent="0.15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K31">
        <v>11</v>
      </c>
      <c r="L31">
        <v>12</v>
      </c>
      <c r="M31">
        <v>13</v>
      </c>
      <c r="N31">
        <v>14</v>
      </c>
      <c r="O31">
        <v>15</v>
      </c>
      <c r="P31">
        <v>16</v>
      </c>
      <c r="Q31">
        <v>17</v>
      </c>
      <c r="R31">
        <v>18</v>
      </c>
      <c r="S31">
        <v>19</v>
      </c>
      <c r="T31">
        <v>20</v>
      </c>
      <c r="U31">
        <v>21</v>
      </c>
      <c r="V31">
        <v>22</v>
      </c>
      <c r="W31">
        <v>23</v>
      </c>
      <c r="X31">
        <v>24</v>
      </c>
      <c r="Y31">
        <v>25</v>
      </c>
      <c r="Z31">
        <v>26</v>
      </c>
      <c r="AA31">
        <v>27</v>
      </c>
      <c r="AB31">
        <v>28</v>
      </c>
      <c r="AC31">
        <v>29</v>
      </c>
      <c r="AD31">
        <v>30</v>
      </c>
    </row>
  </sheetData>
  <mergeCells count="1">
    <mergeCell ref="A7:B7"/>
  </mergeCells>
  <phoneticPr fontId="1"/>
  <dataValidations count="3">
    <dataValidation type="whole" imeMode="off" allowBlank="1" showInputMessage="1" showErrorMessage="1" sqref="D10 L10">
      <formula1>0</formula1>
      <formula2>C10</formula2>
    </dataValidation>
    <dataValidation type="whole" imeMode="off" allowBlank="1" showInputMessage="1" showErrorMessage="1" sqref="Y2">
      <formula1>Y1+1</formula1>
      <formula2>63</formula2>
    </dataValidation>
    <dataValidation type="whole" imeMode="off" operator="greaterThanOrEqual" allowBlank="1" showInputMessage="1" showErrorMessage="1" sqref="K10 Y1 C1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2"/>
  <sheetViews>
    <sheetView topLeftCell="B1" workbookViewId="0">
      <selection activeCell="P20" sqref="P20"/>
    </sheetView>
  </sheetViews>
  <sheetFormatPr defaultRowHeight="13.5" x14ac:dyDescent="0.15"/>
  <cols>
    <col min="1" max="1" width="10.875" customWidth="1"/>
    <col min="2" max="2" width="12.375" customWidth="1"/>
    <col min="3" max="3" width="11.625" customWidth="1"/>
    <col min="4" max="4" width="8.5" customWidth="1"/>
    <col min="5" max="9" width="8.375" bestFit="1" customWidth="1"/>
    <col min="10" max="10" width="13.75" customWidth="1"/>
    <col min="13" max="18" width="5.125" customWidth="1"/>
    <col min="19" max="19" width="15.125" bestFit="1" customWidth="1"/>
  </cols>
  <sheetData>
    <row r="1" spans="1:19" ht="18" customHeight="1" x14ac:dyDescent="0.15">
      <c r="A1" t="s">
        <v>2</v>
      </c>
    </row>
    <row r="2" spans="1:19" ht="14.25" thickBot="1" x14ac:dyDescent="0.2"/>
    <row r="3" spans="1:19" x14ac:dyDescent="0.15">
      <c r="B3" s="9" t="s">
        <v>0</v>
      </c>
      <c r="C3" s="9" t="s">
        <v>1</v>
      </c>
      <c r="D3" s="9">
        <v>6</v>
      </c>
      <c r="E3" s="9">
        <v>5</v>
      </c>
      <c r="F3" s="9">
        <v>4</v>
      </c>
      <c r="G3" s="9">
        <v>3</v>
      </c>
      <c r="H3" s="9">
        <v>2</v>
      </c>
      <c r="I3" s="12">
        <v>1</v>
      </c>
      <c r="J3" s="14" t="s">
        <v>24</v>
      </c>
      <c r="M3" s="9">
        <v>6</v>
      </c>
      <c r="N3" s="9">
        <v>5</v>
      </c>
      <c r="O3" s="9">
        <v>4</v>
      </c>
      <c r="P3" s="9">
        <v>3</v>
      </c>
      <c r="Q3" s="9">
        <v>2</v>
      </c>
      <c r="R3" s="9">
        <v>1</v>
      </c>
      <c r="S3" s="2" t="s">
        <v>15</v>
      </c>
    </row>
    <row r="4" spans="1:19" x14ac:dyDescent="0.15">
      <c r="A4" s="22" t="s">
        <v>25</v>
      </c>
      <c r="B4" s="3">
        <f>二山崩し!G7</f>
        <v>0</v>
      </c>
      <c r="C4" s="4" t="str">
        <f>DEC2BIN(B4)</f>
        <v>0</v>
      </c>
      <c r="D4" s="4">
        <f t="shared" ref="D4:H4" si="0">IFERROR(VALUE(MID($C4,$B14-D$3+1,1)),0)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13">
        <f>IFERROR(VALUE(MID($C4,$B14-I$3+1,1)),0)</f>
        <v>0</v>
      </c>
      <c r="J4" s="23">
        <f>(B4-S4)*K4</f>
        <v>0</v>
      </c>
      <c r="K4" s="11">
        <f t="shared" ref="K4:K5" si="1">IF($D$11*D4+$E$11*E4+$F$11*F4+$G$11*G4+$H$11*H4+$I$11*I4&gt;0,1,0)</f>
        <v>0</v>
      </c>
      <c r="M4" s="4">
        <f t="shared" ref="M4:R6" si="2">IF($K4=0,0,MOD(D4+D$7*$K4,2))</f>
        <v>0</v>
      </c>
      <c r="N4" s="4">
        <f t="shared" si="2"/>
        <v>0</v>
      </c>
      <c r="O4" s="4">
        <f t="shared" si="2"/>
        <v>0</v>
      </c>
      <c r="P4" s="4">
        <f t="shared" si="2"/>
        <v>0</v>
      </c>
      <c r="Q4" s="4">
        <f t="shared" si="2"/>
        <v>0</v>
      </c>
      <c r="R4" s="4">
        <f t="shared" si="2"/>
        <v>0</v>
      </c>
      <c r="S4" s="10">
        <f>R4*2^($R$3-1)+Q4*2^($Q$3-1)+P4*2^($P$3-1)+O4*2^($O$3-1)+N4*2^($N$3-1)+M4*2^($M$3-1)</f>
        <v>0</v>
      </c>
    </row>
    <row r="5" spans="1:19" x14ac:dyDescent="0.15">
      <c r="A5" s="22" t="s">
        <v>26</v>
      </c>
      <c r="B5" s="3">
        <f>二山崩し!C10</f>
        <v>0</v>
      </c>
      <c r="C5" s="4" t="str">
        <f t="shared" ref="C5:C6" si="3">DEC2BIN(B5)</f>
        <v>0</v>
      </c>
      <c r="D5" s="4">
        <f t="shared" ref="D5:I5" si="4">IFERROR(VALUE(MID($C5,$B15-D$3+1,1)),0)</f>
        <v>0</v>
      </c>
      <c r="E5" s="4">
        <f t="shared" si="4"/>
        <v>0</v>
      </c>
      <c r="F5" s="4">
        <f t="shared" si="4"/>
        <v>0</v>
      </c>
      <c r="G5" s="4">
        <f t="shared" si="4"/>
        <v>0</v>
      </c>
      <c r="H5" s="4">
        <f t="shared" si="4"/>
        <v>0</v>
      </c>
      <c r="I5" s="13">
        <f t="shared" si="4"/>
        <v>0</v>
      </c>
      <c r="J5" s="23">
        <f>(B5-S5)*K5</f>
        <v>0</v>
      </c>
      <c r="K5" s="11">
        <f t="shared" si="1"/>
        <v>0</v>
      </c>
      <c r="M5" s="4">
        <f t="shared" si="2"/>
        <v>0</v>
      </c>
      <c r="N5" s="4">
        <f t="shared" si="2"/>
        <v>0</v>
      </c>
      <c r="O5" s="4">
        <f t="shared" si="2"/>
        <v>0</v>
      </c>
      <c r="P5" s="4">
        <f t="shared" si="2"/>
        <v>0</v>
      </c>
      <c r="Q5" s="4">
        <f t="shared" si="2"/>
        <v>0</v>
      </c>
      <c r="R5" s="4">
        <f t="shared" si="2"/>
        <v>0</v>
      </c>
      <c r="S5" s="10">
        <f t="shared" ref="S5:S6" si="5">R5*2^($R$3-1)+Q5*2^($Q$3-1)+P5*2^($P$3-1)+O5*2^($O$3-1)+N5*2^($N$3-1)+M5*2^($M$3-1)</f>
        <v>0</v>
      </c>
    </row>
    <row r="6" spans="1:19" ht="14.25" thickBot="1" x14ac:dyDescent="0.2">
      <c r="A6" s="22" t="s">
        <v>27</v>
      </c>
      <c r="B6" s="15">
        <f>二山崩し!K10</f>
        <v>0</v>
      </c>
      <c r="C6" s="16" t="str">
        <f t="shared" si="3"/>
        <v>0</v>
      </c>
      <c r="D6" s="16">
        <f t="shared" ref="D6:I6" si="6">IFERROR(VALUE(MID($C6,$B16-D$3+1,1)),0)</f>
        <v>0</v>
      </c>
      <c r="E6" s="16">
        <f t="shared" si="6"/>
        <v>0</v>
      </c>
      <c r="F6" s="16">
        <f t="shared" si="6"/>
        <v>0</v>
      </c>
      <c r="G6" s="16">
        <f t="shared" si="6"/>
        <v>0</v>
      </c>
      <c r="H6" s="16">
        <f t="shared" si="6"/>
        <v>0</v>
      </c>
      <c r="I6" s="17">
        <f t="shared" si="6"/>
        <v>0</v>
      </c>
      <c r="J6" s="23">
        <f>(B6-S6)*K6</f>
        <v>0</v>
      </c>
      <c r="K6" s="11">
        <f>IF($D$11*D6+$E$11*E6+$F$11*F6+$G$11*G6+$H$11*H6+$I$11*I6&gt;0,1,0)</f>
        <v>0</v>
      </c>
      <c r="M6" s="4">
        <f t="shared" si="2"/>
        <v>0</v>
      </c>
      <c r="N6" s="4">
        <f t="shared" si="2"/>
        <v>0</v>
      </c>
      <c r="O6" s="4">
        <f t="shared" si="2"/>
        <v>0</v>
      </c>
      <c r="P6" s="4">
        <f t="shared" si="2"/>
        <v>0</v>
      </c>
      <c r="Q6" s="4">
        <f t="shared" si="2"/>
        <v>0</v>
      </c>
      <c r="R6" s="4">
        <f t="shared" si="2"/>
        <v>0</v>
      </c>
      <c r="S6" s="10">
        <f t="shared" si="5"/>
        <v>0</v>
      </c>
    </row>
    <row r="7" spans="1:19" ht="14.25" thickBot="1" x14ac:dyDescent="0.2">
      <c r="B7" s="18" t="s">
        <v>3</v>
      </c>
      <c r="C7" s="19" t="s">
        <v>14</v>
      </c>
      <c r="D7" s="20">
        <f t="shared" ref="D7" si="7">MOD(SUM(D4:D6),2)</f>
        <v>0</v>
      </c>
      <c r="E7" s="20">
        <f t="shared" ref="E7" si="8">MOD(SUM(E4:E6),2)</f>
        <v>0</v>
      </c>
      <c r="F7" s="20">
        <f t="shared" ref="F7" si="9">MOD(SUM(F4:F6),2)</f>
        <v>0</v>
      </c>
      <c r="G7" s="20">
        <f t="shared" ref="G7" si="10">MOD(SUM(G4:G6),2)</f>
        <v>0</v>
      </c>
      <c r="H7" s="20">
        <f t="shared" ref="H7" si="11">MOD(SUM(H4:H6),2)</f>
        <v>0</v>
      </c>
      <c r="I7" s="21">
        <f t="shared" ref="I7" si="12">MOD(SUM(I4:I6),2)</f>
        <v>0</v>
      </c>
    </row>
    <row r="8" spans="1:19" x14ac:dyDescent="0.15">
      <c r="D8">
        <v>6</v>
      </c>
      <c r="E8">
        <v>5</v>
      </c>
      <c r="F8">
        <v>4</v>
      </c>
      <c r="G8">
        <v>3</v>
      </c>
      <c r="H8">
        <v>2</v>
      </c>
      <c r="I8">
        <v>1</v>
      </c>
    </row>
    <row r="9" spans="1:19" x14ac:dyDescent="0.15">
      <c r="D9">
        <f>D7*D8</f>
        <v>0</v>
      </c>
      <c r="E9">
        <f t="shared" ref="E9:I9" si="13">E7*E8</f>
        <v>0</v>
      </c>
      <c r="F9">
        <f t="shared" si="13"/>
        <v>0</v>
      </c>
      <c r="G9">
        <f t="shared" si="13"/>
        <v>0</v>
      </c>
      <c r="H9">
        <f t="shared" si="13"/>
        <v>0</v>
      </c>
      <c r="I9">
        <f t="shared" si="13"/>
        <v>0</v>
      </c>
    </row>
    <row r="10" spans="1:19" ht="14.25" thickBot="1" x14ac:dyDescent="0.2">
      <c r="D10" s="3">
        <f>IF(AND(SUM($B9:D9)&gt;0,SUM($B9:C9)=0),1,0)</f>
        <v>0</v>
      </c>
      <c r="E10" s="3">
        <f>IF(AND(SUM($B9:E9)&gt;0,SUM($B9:D9)=0),1,0)</f>
        <v>0</v>
      </c>
      <c r="F10" s="3">
        <f>IF(AND(SUM($B9:F9)&gt;0,SUM($B9:E9)=0),1,0)</f>
        <v>0</v>
      </c>
      <c r="G10" s="3">
        <f>IF(AND(SUM($B9:G9)&gt;0,SUM($B9:F9)=0),1,0)</f>
        <v>0</v>
      </c>
      <c r="H10" s="3">
        <f>IF(AND(SUM($B9:H9)&gt;0,SUM($B9:G9)=0),1,0)</f>
        <v>0</v>
      </c>
      <c r="I10" s="3">
        <f>IF(AND(SUM($B9:I9)&gt;0,SUM($B9:H9)=0),1,0)</f>
        <v>0</v>
      </c>
    </row>
    <row r="11" spans="1:19" ht="14.25" thickBot="1" x14ac:dyDescent="0.2">
      <c r="D11" s="5">
        <f>D10*D3</f>
        <v>0</v>
      </c>
      <c r="E11" s="5">
        <f t="shared" ref="E11:I11" si="14">E10*E3</f>
        <v>0</v>
      </c>
      <c r="F11" s="5">
        <f t="shared" si="14"/>
        <v>0</v>
      </c>
      <c r="G11" s="5">
        <f t="shared" si="14"/>
        <v>0</v>
      </c>
      <c r="H11" s="5">
        <f t="shared" si="14"/>
        <v>0</v>
      </c>
      <c r="I11" s="7">
        <f t="shared" si="14"/>
        <v>0</v>
      </c>
      <c r="J11" s="8">
        <f>SUM(D11:I11)</f>
        <v>0</v>
      </c>
    </row>
    <row r="13" spans="1:19" x14ac:dyDescent="0.15">
      <c r="A13" s="6"/>
      <c r="B13" s="6"/>
    </row>
    <row r="14" spans="1:19" x14ac:dyDescent="0.15">
      <c r="A14" t="s">
        <v>8</v>
      </c>
      <c r="B14" s="2">
        <f>SUM(E19:E28)</f>
        <v>0</v>
      </c>
      <c r="J14" s="6"/>
    </row>
    <row r="15" spans="1:19" x14ac:dyDescent="0.15">
      <c r="A15" t="s">
        <v>9</v>
      </c>
      <c r="B15" s="2">
        <f>SUM(E31:E40)</f>
        <v>0</v>
      </c>
      <c r="J15" s="6"/>
    </row>
    <row r="16" spans="1:19" x14ac:dyDescent="0.15">
      <c r="A16" t="s">
        <v>10</v>
      </c>
      <c r="B16" s="2">
        <f>SUM(E43:E52)</f>
        <v>0</v>
      </c>
      <c r="J16" s="6"/>
    </row>
    <row r="18" spans="1:5" x14ac:dyDescent="0.15">
      <c r="B18" s="1" t="s">
        <v>5</v>
      </c>
      <c r="C18" s="1" t="s">
        <v>6</v>
      </c>
      <c r="D18" s="1" t="s">
        <v>4</v>
      </c>
      <c r="E18" s="1" t="s">
        <v>7</v>
      </c>
    </row>
    <row r="19" spans="1:5" x14ac:dyDescent="0.15">
      <c r="A19" s="37" t="s">
        <v>11</v>
      </c>
      <c r="B19" s="2">
        <v>0</v>
      </c>
      <c r="C19" s="2">
        <f>COUNTIF($B$4,"&lt;="&amp;B19)</f>
        <v>1</v>
      </c>
      <c r="D19" s="2">
        <v>0</v>
      </c>
      <c r="E19" s="2">
        <f>C19*D19</f>
        <v>0</v>
      </c>
    </row>
    <row r="20" spans="1:5" x14ac:dyDescent="0.15">
      <c r="A20" s="37"/>
      <c r="B20" s="2">
        <v>1</v>
      </c>
      <c r="C20" s="2">
        <f>COUNTIF($B$4,"&lt;"&amp;B20)-COUNTIF($B$4,"&lt;"&amp;B19)</f>
        <v>1</v>
      </c>
      <c r="D20" s="2">
        <v>0</v>
      </c>
      <c r="E20" s="2">
        <f t="shared" ref="E20:E28" si="15">C20*D20</f>
        <v>0</v>
      </c>
    </row>
    <row r="21" spans="1:5" x14ac:dyDescent="0.15">
      <c r="A21" s="37"/>
      <c r="B21" s="2">
        <v>2</v>
      </c>
      <c r="C21" s="2">
        <f t="shared" ref="C21:C28" si="16">COUNTIF($B$4,"&lt;"&amp;B21)-COUNTIF($B$4,"&lt;"&amp;B20)</f>
        <v>0</v>
      </c>
      <c r="D21" s="2">
        <v>1</v>
      </c>
      <c r="E21" s="2">
        <f t="shared" si="15"/>
        <v>0</v>
      </c>
    </row>
    <row r="22" spans="1:5" x14ac:dyDescent="0.15">
      <c r="A22" s="37"/>
      <c r="B22" s="2">
        <v>4</v>
      </c>
      <c r="C22" s="2">
        <f t="shared" si="16"/>
        <v>0</v>
      </c>
      <c r="D22" s="2">
        <v>2</v>
      </c>
      <c r="E22" s="2">
        <f t="shared" si="15"/>
        <v>0</v>
      </c>
    </row>
    <row r="23" spans="1:5" x14ac:dyDescent="0.15">
      <c r="A23" s="37"/>
      <c r="B23" s="2">
        <v>8</v>
      </c>
      <c r="C23" s="2">
        <f t="shared" si="16"/>
        <v>0</v>
      </c>
      <c r="D23" s="2">
        <v>3</v>
      </c>
      <c r="E23" s="2">
        <f t="shared" si="15"/>
        <v>0</v>
      </c>
    </row>
    <row r="24" spans="1:5" x14ac:dyDescent="0.15">
      <c r="A24" s="37"/>
      <c r="B24" s="2">
        <v>16</v>
      </c>
      <c r="C24" s="2">
        <f t="shared" si="16"/>
        <v>0</v>
      </c>
      <c r="D24" s="2">
        <v>4</v>
      </c>
      <c r="E24" s="2">
        <f t="shared" si="15"/>
        <v>0</v>
      </c>
    </row>
    <row r="25" spans="1:5" x14ac:dyDescent="0.15">
      <c r="A25" s="37"/>
      <c r="B25" s="2">
        <v>32</v>
      </c>
      <c r="C25" s="2">
        <f t="shared" si="16"/>
        <v>0</v>
      </c>
      <c r="D25" s="2">
        <v>5</v>
      </c>
      <c r="E25" s="2">
        <f t="shared" si="15"/>
        <v>0</v>
      </c>
    </row>
    <row r="26" spans="1:5" x14ac:dyDescent="0.15">
      <c r="A26" s="37"/>
      <c r="B26" s="2">
        <v>64</v>
      </c>
      <c r="C26" s="2">
        <f t="shared" si="16"/>
        <v>0</v>
      </c>
      <c r="D26" s="2">
        <v>6</v>
      </c>
      <c r="E26" s="2">
        <f t="shared" si="15"/>
        <v>0</v>
      </c>
    </row>
    <row r="27" spans="1:5" x14ac:dyDescent="0.15">
      <c r="A27" s="37"/>
      <c r="B27" s="2">
        <v>128</v>
      </c>
      <c r="C27" s="2">
        <f t="shared" si="16"/>
        <v>0</v>
      </c>
      <c r="D27" s="2">
        <v>7</v>
      </c>
      <c r="E27" s="2">
        <f t="shared" si="15"/>
        <v>0</v>
      </c>
    </row>
    <row r="28" spans="1:5" x14ac:dyDescent="0.15">
      <c r="A28" s="37"/>
      <c r="B28" s="5">
        <v>256</v>
      </c>
      <c r="C28" s="2">
        <f t="shared" si="16"/>
        <v>0</v>
      </c>
      <c r="D28" s="2">
        <v>8</v>
      </c>
      <c r="E28" s="2">
        <f t="shared" si="15"/>
        <v>0</v>
      </c>
    </row>
    <row r="30" spans="1:5" x14ac:dyDescent="0.15">
      <c r="B30" s="1" t="s">
        <v>5</v>
      </c>
      <c r="C30" s="1" t="s">
        <v>6</v>
      </c>
      <c r="D30" s="1" t="s">
        <v>4</v>
      </c>
      <c r="E30" s="1" t="s">
        <v>7</v>
      </c>
    </row>
    <row r="31" spans="1:5" x14ac:dyDescent="0.15">
      <c r="A31" s="37" t="s">
        <v>12</v>
      </c>
      <c r="B31" s="2">
        <v>0</v>
      </c>
      <c r="C31" s="2">
        <f>COUNTIF($B$5,"&lt;="&amp;B31)</f>
        <v>1</v>
      </c>
      <c r="D31" s="2">
        <v>0</v>
      </c>
      <c r="E31" s="2">
        <f>C31*D31</f>
        <v>0</v>
      </c>
    </row>
    <row r="32" spans="1:5" x14ac:dyDescent="0.15">
      <c r="A32" s="37"/>
      <c r="B32" s="2">
        <v>1</v>
      </c>
      <c r="C32" s="2">
        <f>COUNTIF($B$5,"&lt;"&amp;B32)-COUNTIF($B$5,"&lt;"&amp;B31)</f>
        <v>1</v>
      </c>
      <c r="D32" s="2">
        <v>0</v>
      </c>
      <c r="E32" s="2">
        <f t="shared" ref="E32:E40" si="17">C32*D32</f>
        <v>0</v>
      </c>
    </row>
    <row r="33" spans="1:5" x14ac:dyDescent="0.15">
      <c r="A33" s="37"/>
      <c r="B33" s="2">
        <v>2</v>
      </c>
      <c r="C33" s="2">
        <f t="shared" ref="C33:C40" si="18">COUNTIF($B$5,"&lt;"&amp;B33)-COUNTIF($B$5,"&lt;"&amp;B32)</f>
        <v>0</v>
      </c>
      <c r="D33" s="2">
        <v>1</v>
      </c>
      <c r="E33" s="2">
        <f t="shared" si="17"/>
        <v>0</v>
      </c>
    </row>
    <row r="34" spans="1:5" x14ac:dyDescent="0.15">
      <c r="A34" s="37"/>
      <c r="B34" s="2">
        <v>4</v>
      </c>
      <c r="C34" s="2">
        <f t="shared" si="18"/>
        <v>0</v>
      </c>
      <c r="D34" s="2">
        <v>2</v>
      </c>
      <c r="E34" s="2">
        <f t="shared" si="17"/>
        <v>0</v>
      </c>
    </row>
    <row r="35" spans="1:5" x14ac:dyDescent="0.15">
      <c r="A35" s="37"/>
      <c r="B35" s="2">
        <v>8</v>
      </c>
      <c r="C35" s="2">
        <f t="shared" si="18"/>
        <v>0</v>
      </c>
      <c r="D35" s="2">
        <v>3</v>
      </c>
      <c r="E35" s="2">
        <f t="shared" si="17"/>
        <v>0</v>
      </c>
    </row>
    <row r="36" spans="1:5" x14ac:dyDescent="0.15">
      <c r="A36" s="37"/>
      <c r="B36" s="2">
        <v>16</v>
      </c>
      <c r="C36" s="2">
        <f t="shared" si="18"/>
        <v>0</v>
      </c>
      <c r="D36" s="2">
        <v>4</v>
      </c>
      <c r="E36" s="2">
        <f t="shared" si="17"/>
        <v>0</v>
      </c>
    </row>
    <row r="37" spans="1:5" x14ac:dyDescent="0.15">
      <c r="A37" s="37"/>
      <c r="B37" s="2">
        <v>32</v>
      </c>
      <c r="C37" s="2">
        <f t="shared" si="18"/>
        <v>0</v>
      </c>
      <c r="D37" s="2">
        <v>5</v>
      </c>
      <c r="E37" s="2">
        <f t="shared" si="17"/>
        <v>0</v>
      </c>
    </row>
    <row r="38" spans="1:5" x14ac:dyDescent="0.15">
      <c r="A38" s="37"/>
      <c r="B38" s="2">
        <v>64</v>
      </c>
      <c r="C38" s="2">
        <f t="shared" si="18"/>
        <v>0</v>
      </c>
      <c r="D38" s="2">
        <v>6</v>
      </c>
      <c r="E38" s="2">
        <f t="shared" si="17"/>
        <v>0</v>
      </c>
    </row>
    <row r="39" spans="1:5" x14ac:dyDescent="0.15">
      <c r="A39" s="37"/>
      <c r="B39" s="2">
        <v>128</v>
      </c>
      <c r="C39" s="2">
        <f t="shared" si="18"/>
        <v>0</v>
      </c>
      <c r="D39" s="2">
        <v>7</v>
      </c>
      <c r="E39" s="2">
        <f t="shared" si="17"/>
        <v>0</v>
      </c>
    </row>
    <row r="40" spans="1:5" x14ac:dyDescent="0.15">
      <c r="A40" s="37"/>
      <c r="B40" s="5">
        <v>256</v>
      </c>
      <c r="C40" s="2">
        <f t="shared" si="18"/>
        <v>0</v>
      </c>
      <c r="D40" s="2">
        <v>8</v>
      </c>
      <c r="E40" s="2">
        <f t="shared" si="17"/>
        <v>0</v>
      </c>
    </row>
    <row r="42" spans="1:5" x14ac:dyDescent="0.15">
      <c r="B42" s="1" t="s">
        <v>5</v>
      </c>
      <c r="C42" s="1" t="s">
        <v>6</v>
      </c>
      <c r="D42" s="1" t="s">
        <v>4</v>
      </c>
      <c r="E42" s="1" t="s">
        <v>7</v>
      </c>
    </row>
    <row r="43" spans="1:5" x14ac:dyDescent="0.15">
      <c r="A43" s="37" t="s">
        <v>13</v>
      </c>
      <c r="B43" s="2">
        <v>0</v>
      </c>
      <c r="C43" s="2">
        <f>COUNTIF($B$6,"&lt;="&amp;B43)</f>
        <v>1</v>
      </c>
      <c r="D43" s="2">
        <v>0</v>
      </c>
      <c r="E43" s="2">
        <f>C43*D43</f>
        <v>0</v>
      </c>
    </row>
    <row r="44" spans="1:5" x14ac:dyDescent="0.15">
      <c r="A44" s="37"/>
      <c r="B44" s="2">
        <v>1</v>
      </c>
      <c r="C44" s="2">
        <f>COUNTIF($B$6,"&lt;"&amp;B44)-COUNTIF($B$6,"&lt;"&amp;B43)</f>
        <v>1</v>
      </c>
      <c r="D44" s="2">
        <v>0</v>
      </c>
      <c r="E44" s="2">
        <f t="shared" ref="E44:E52" si="19">C44*D44</f>
        <v>0</v>
      </c>
    </row>
    <row r="45" spans="1:5" x14ac:dyDescent="0.15">
      <c r="A45" s="37"/>
      <c r="B45" s="2">
        <v>2</v>
      </c>
      <c r="C45" s="2">
        <f t="shared" ref="C45:C52" si="20">COUNTIF($B$6,"&lt;"&amp;B45)-COUNTIF($B$6,"&lt;"&amp;B44)</f>
        <v>0</v>
      </c>
      <c r="D45" s="2">
        <v>1</v>
      </c>
      <c r="E45" s="2">
        <f t="shared" si="19"/>
        <v>0</v>
      </c>
    </row>
    <row r="46" spans="1:5" x14ac:dyDescent="0.15">
      <c r="A46" s="37"/>
      <c r="B46" s="2">
        <v>4</v>
      </c>
      <c r="C46" s="2">
        <f t="shared" si="20"/>
        <v>0</v>
      </c>
      <c r="D46" s="2">
        <v>2</v>
      </c>
      <c r="E46" s="2">
        <f t="shared" si="19"/>
        <v>0</v>
      </c>
    </row>
    <row r="47" spans="1:5" x14ac:dyDescent="0.15">
      <c r="A47" s="37"/>
      <c r="B47" s="2">
        <v>8</v>
      </c>
      <c r="C47" s="2">
        <f t="shared" si="20"/>
        <v>0</v>
      </c>
      <c r="D47" s="2">
        <v>3</v>
      </c>
      <c r="E47" s="2">
        <f t="shared" si="19"/>
        <v>0</v>
      </c>
    </row>
    <row r="48" spans="1:5" x14ac:dyDescent="0.15">
      <c r="A48" s="37"/>
      <c r="B48" s="2">
        <v>16</v>
      </c>
      <c r="C48" s="2">
        <f t="shared" si="20"/>
        <v>0</v>
      </c>
      <c r="D48" s="2">
        <v>4</v>
      </c>
      <c r="E48" s="2">
        <f t="shared" si="19"/>
        <v>0</v>
      </c>
    </row>
    <row r="49" spans="1:5" x14ac:dyDescent="0.15">
      <c r="A49" s="37"/>
      <c r="B49" s="2">
        <v>32</v>
      </c>
      <c r="C49" s="2">
        <f t="shared" si="20"/>
        <v>0</v>
      </c>
      <c r="D49" s="2">
        <v>5</v>
      </c>
      <c r="E49" s="2">
        <f t="shared" si="19"/>
        <v>0</v>
      </c>
    </row>
    <row r="50" spans="1:5" x14ac:dyDescent="0.15">
      <c r="A50" s="37"/>
      <c r="B50" s="2">
        <v>64</v>
      </c>
      <c r="C50" s="2">
        <f t="shared" si="20"/>
        <v>0</v>
      </c>
      <c r="D50" s="2">
        <v>6</v>
      </c>
      <c r="E50" s="2">
        <f t="shared" si="19"/>
        <v>0</v>
      </c>
    </row>
    <row r="51" spans="1:5" x14ac:dyDescent="0.15">
      <c r="A51" s="37"/>
      <c r="B51" s="2">
        <v>128</v>
      </c>
      <c r="C51" s="2">
        <f t="shared" si="20"/>
        <v>0</v>
      </c>
      <c r="D51" s="2">
        <v>7</v>
      </c>
      <c r="E51" s="2">
        <f t="shared" si="19"/>
        <v>0</v>
      </c>
    </row>
    <row r="52" spans="1:5" x14ac:dyDescent="0.15">
      <c r="A52" s="37"/>
      <c r="B52" s="5">
        <v>256</v>
      </c>
      <c r="C52" s="2">
        <f t="shared" si="20"/>
        <v>0</v>
      </c>
      <c r="D52" s="2">
        <v>8</v>
      </c>
      <c r="E52" s="2">
        <f t="shared" si="19"/>
        <v>0</v>
      </c>
    </row>
  </sheetData>
  <mergeCells count="3">
    <mergeCell ref="A19:A28"/>
    <mergeCell ref="A31:A40"/>
    <mergeCell ref="A43:A52"/>
  </mergeCells>
  <phoneticPr fontId="1"/>
  <dataValidations count="1">
    <dataValidation type="whole" imeMode="off" operator="greaterThanOrEqual" allowBlank="1" showInputMessage="1" showErrorMessage="1" sqref="B4:B6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二山崩し</vt:lpstr>
      <vt:lpstr>解法シート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tt00</dc:creator>
  <cp:lastModifiedBy>private</cp:lastModifiedBy>
  <dcterms:created xsi:type="dcterms:W3CDTF">2018-11-30T01:56:55Z</dcterms:created>
  <dcterms:modified xsi:type="dcterms:W3CDTF">2019-01-20T02:55:20Z</dcterms:modified>
</cp:coreProperties>
</file>